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521" windowWidth="9720" windowHeight="7320" activeTab="3"/>
  </bookViews>
  <sheets>
    <sheet name="Project Plan" sheetId="1" r:id="rId1"/>
    <sheet name="Project Budget" sheetId="2" r:id="rId2"/>
    <sheet name="Issues List" sheetId="3" r:id="rId3"/>
    <sheet name="Responsibility Matrix - Roles" sheetId="4" r:id="rId4"/>
    <sheet name="Responsibility Matrix-Volunteer" sheetId="5" r:id="rId5"/>
    <sheet name="Gather Information" sheetId="6" r:id="rId6"/>
  </sheets>
  <definedNames>
    <definedName name="_xlnm.Print_Area" localSheetId="2">'Issues List'!$A$1:$E$11</definedName>
    <definedName name="_xlnm.Print_Area" localSheetId="0">'Project Plan'!$A$1:$AI$48</definedName>
    <definedName name="_xlnm.Print_Titles" localSheetId="0">'Project Plan'!$3:$3</definedName>
  </definedNames>
  <calcPr fullCalcOnLoad="1"/>
</workbook>
</file>

<file path=xl/sharedStrings.xml><?xml version="1.0" encoding="utf-8"?>
<sst xmlns="http://schemas.openxmlformats.org/spreadsheetml/2006/main" count="205" uniqueCount="162">
  <si>
    <t>Task</t>
  </si>
  <si>
    <t>May</t>
  </si>
  <si>
    <t>Who</t>
  </si>
  <si>
    <t>Duty</t>
  </si>
  <si>
    <t>Station</t>
  </si>
  <si>
    <t>Time</t>
  </si>
  <si>
    <t>Items Needed/Details</t>
  </si>
  <si>
    <t>Pardis</t>
  </si>
  <si>
    <t>CompassPoint Display and Publications SET-UP</t>
  </si>
  <si>
    <t>Exhibitor’s Hall</t>
  </si>
  <si>
    <t>7AM or earlier Plus the day before.</t>
  </si>
  <si>
    <t>Will need to prepare the display, assemble and pack the materials in the days before the conference.</t>
  </si>
  <si>
    <t>Robin</t>
  </si>
  <si>
    <t xml:space="preserve">Pardis </t>
  </si>
  <si>
    <t xml:space="preserve">CompassPoint Display Booth Attendant </t>
  </si>
  <si>
    <t>Exhibitor’s Hall - bookstore</t>
  </si>
  <si>
    <t>8:00 AM – 10:45 AM</t>
  </si>
  <si>
    <t>Must be friendly and willing to say hello and start conversations with booth visitors.</t>
  </si>
  <si>
    <t>Peter</t>
  </si>
  <si>
    <t>Booth</t>
  </si>
  <si>
    <t>Jeanne</t>
  </si>
  <si>
    <t>display</t>
  </si>
  <si>
    <t>10:45 AM – 12:00 PM</t>
  </si>
  <si>
    <t>11 - 12:15</t>
  </si>
  <si>
    <t xml:space="preserve">Barrett </t>
  </si>
  <si>
    <t>CompassPoint Display Booth Attendant</t>
  </si>
  <si>
    <t>12:00 PM – 2:00 PM</t>
  </si>
  <si>
    <t>Start</t>
  </si>
  <si>
    <t>Finish</t>
  </si>
  <si>
    <t>Days</t>
  </si>
  <si>
    <t>Priority</t>
  </si>
  <si>
    <t>Issue</t>
  </si>
  <si>
    <t>Solution/Information</t>
  </si>
  <si>
    <t>Status</t>
  </si>
  <si>
    <t>ID</t>
  </si>
  <si>
    <t>Sample Gantt Chart: "Business Volunteer for the Arts Project"</t>
  </si>
  <si>
    <t>Jan</t>
  </si>
  <si>
    <t>Feb</t>
  </si>
  <si>
    <t>Mar</t>
  </si>
  <si>
    <t>Apr</t>
  </si>
  <si>
    <t>Jun</t>
  </si>
  <si>
    <t>Get Organized</t>
  </si>
  <si>
    <t>Create project plan</t>
  </si>
  <si>
    <t>Have kickoff meeting</t>
  </si>
  <si>
    <t>Volunteer Recruitment</t>
  </si>
  <si>
    <t>Create application packet and send to corporate contacts</t>
  </si>
  <si>
    <t>Read applications and schedule interviews</t>
  </si>
  <si>
    <t>Conduct interviews</t>
  </si>
  <si>
    <t>Enter volunteer information into database</t>
  </si>
  <si>
    <t>Volunteer Training</t>
  </si>
  <si>
    <t>Reserve meeting rooms</t>
  </si>
  <si>
    <t>Amend training design</t>
  </si>
  <si>
    <t>Create training materials</t>
  </si>
  <si>
    <t>Arts Organization Recruitment</t>
  </si>
  <si>
    <t>Create and send out announcement</t>
  </si>
  <si>
    <t>Read applications and schedule needs assessments</t>
  </si>
  <si>
    <t>Conduct and write up needs assessments</t>
  </si>
  <si>
    <t>Enter info on arts organizations into database</t>
  </si>
  <si>
    <t>Matches</t>
  </si>
  <si>
    <t>Select matches</t>
  </si>
  <si>
    <t>Call volunteers and organizations and schedule meetings</t>
  </si>
  <si>
    <t>Conduct match meetings and write up contracts</t>
  </si>
  <si>
    <t>Enter information on match into database</t>
  </si>
  <si>
    <t>Set training dates and reserve meeting rooms</t>
  </si>
  <si>
    <t>Get contact information for corporate contacts</t>
  </si>
  <si>
    <t>Accept or deny and confirm enrollment</t>
  </si>
  <si>
    <t>Hold volunteer training sessions</t>
  </si>
  <si>
    <t>Volunteers complete preference sheets</t>
  </si>
  <si>
    <t>Create arts organization profiles for volunteers to choose from</t>
  </si>
  <si>
    <t>Recruit and schedule trainers</t>
  </si>
  <si>
    <t>Dep.</t>
  </si>
  <si>
    <t>Hold arts organization orientations and assess eligibility</t>
  </si>
  <si>
    <t>23,30</t>
  </si>
  <si>
    <t>31</t>
  </si>
  <si>
    <t>32</t>
  </si>
  <si>
    <t>33</t>
  </si>
  <si>
    <t>16</t>
  </si>
  <si>
    <t>5,12</t>
  </si>
  <si>
    <t>=12</t>
  </si>
  <si>
    <t>3, =25</t>
  </si>
  <si>
    <t>12</t>
  </si>
  <si>
    <t>19</t>
  </si>
  <si>
    <t>20</t>
  </si>
  <si>
    <t>21</t>
  </si>
  <si>
    <t>Arts Organization Orientation</t>
  </si>
  <si>
    <t>28</t>
  </si>
  <si>
    <t xml:space="preserve"> =16, 17, 22</t>
  </si>
  <si>
    <t>15, 17</t>
  </si>
  <si>
    <t>You can change the formulas in the start and finish fields to adjust the relationships between tasks.  The greyed out column with the heading "Dep." (for "dependencies" indicates the precedent tasks; an equals sign indicates that the start date is the same as the indicated row).</t>
  </si>
  <si>
    <t>Cost</t>
  </si>
  <si>
    <t>Notes</t>
  </si>
  <si>
    <t>Questions</t>
  </si>
  <si>
    <t>Agency Name/Contact</t>
  </si>
  <si>
    <t>Current arts mgt services in the East Bay?</t>
  </si>
  <si>
    <t>Publications that go to East Bay arts agencies?</t>
  </si>
  <si>
    <t>Mailing lists for East Bay arts agencies?</t>
  </si>
  <si>
    <t>Common arts organization mgt concerns?</t>
  </si>
  <si>
    <t>Sponsor</t>
  </si>
  <si>
    <t>Project Manager</t>
  </si>
  <si>
    <t>Consultant</t>
  </si>
  <si>
    <t>Advisory Committee</t>
  </si>
  <si>
    <t>P = Carries out work</t>
  </si>
  <si>
    <t>A = Approves work</t>
  </si>
  <si>
    <t>I = Gives input about work</t>
  </si>
  <si>
    <t>R = Reviews work (oversight role)</t>
  </si>
  <si>
    <t>VOLUNTEER RECRUITMENT</t>
  </si>
  <si>
    <t xml:space="preserve">Gather list of corporate volunteer coordinators.  </t>
  </si>
  <si>
    <t>P</t>
  </si>
  <si>
    <t>I</t>
  </si>
  <si>
    <t>Compile fact sheet, cover letter, and applications, and mail to corporate contacts.</t>
  </si>
  <si>
    <t>R</t>
  </si>
  <si>
    <t>I, A</t>
  </si>
  <si>
    <t>Send information to the Volunteer Centers.</t>
  </si>
  <si>
    <t>Write PSA announcement and mail.</t>
  </si>
  <si>
    <t>A</t>
  </si>
  <si>
    <t>Answer phone inquiries and send packets.</t>
  </si>
  <si>
    <t>VOLUNTEER APPLICATIONS</t>
  </si>
  <si>
    <t>Read incoming applications, and contact to schedule interview.</t>
  </si>
  <si>
    <t>Flag likely problem areas and develop list of key questions.</t>
  </si>
  <si>
    <t>Conduct interviews (35 0.5 - 0.75 hour sessions).</t>
  </si>
  <si>
    <t>Enter information volunteers into database.</t>
  </si>
  <si>
    <t>VOLUNTEER TRAINING</t>
  </si>
  <si>
    <t>Review timing of workshops, special events, and volunteer training schedule for the year.</t>
  </si>
  <si>
    <t>Determine best possible dates and reserve meeting rooms.</t>
  </si>
  <si>
    <t>Tasks</t>
  </si>
  <si>
    <t>Line Item</t>
  </si>
  <si>
    <t>Copying</t>
  </si>
  <si>
    <t>Postage</t>
  </si>
  <si>
    <t>Staff time</t>
  </si>
  <si>
    <t>Volunteer Applications</t>
  </si>
  <si>
    <t>Food</t>
  </si>
  <si>
    <t>Room rental</t>
  </si>
  <si>
    <t>Travel</t>
  </si>
  <si>
    <t>20 trips @ $20 (mileage + parking)</t>
  </si>
  <si>
    <t>* Hourly rate based on an annual salary of $29,000 for 2000 hours of work, plus 20% for benefits</t>
  </si>
  <si>
    <t>Total</t>
  </si>
  <si>
    <t>Cost/Unit</t>
  </si>
  <si>
    <t># of Units</t>
  </si>
  <si>
    <t>Staff time *</t>
  </si>
  <si>
    <t>25 30-page packets</t>
  </si>
  <si>
    <t>25 meals x 4 nights</t>
  </si>
  <si>
    <t>4 nights</t>
  </si>
  <si>
    <t>Staff time - Program Mgr</t>
  </si>
  <si>
    <t>Staff time - ED</t>
  </si>
  <si>
    <t>Copying - recruitment</t>
  </si>
  <si>
    <t xml:space="preserve">Copying - followup </t>
  </si>
  <si>
    <t>10 1-page packets</t>
  </si>
  <si>
    <t>30 10-page packets</t>
  </si>
  <si>
    <t>Postage - recruitment</t>
  </si>
  <si>
    <t>Postage - followup</t>
  </si>
  <si>
    <t>30 packets</t>
  </si>
  <si>
    <t xml:space="preserve">10 packets </t>
  </si>
  <si>
    <t>40 5-page packets</t>
  </si>
  <si>
    <t>100 5-page packets</t>
  </si>
  <si>
    <t>Step 1: Write out the key tasks and the "critical path" on another piece of paper</t>
  </si>
  <si>
    <t>Step 2: Group the tasks in a logical way on the spreadsheet</t>
  </si>
  <si>
    <t>Step 3: Note any dependencies in the "Dep." column (e.g., Task 6 cannot start until Tasks 5 and 12 are completed)</t>
  </si>
  <si>
    <t>(e.g., the start date for Task 8 = the finish date for Task 7 plus 1).  In this sample, all fields other than the one in yellow are calculated fields.</t>
  </si>
  <si>
    <t>Step 6: After checking the logic of the plan, create the Gantt chart manually</t>
  </si>
  <si>
    <t>Use this tool to create an overview of your project.</t>
  </si>
  <si>
    <t>Step 4: Assign durations for each task.  This plan assigns 7 days for a five-day work-week.</t>
  </si>
  <si>
    <t xml:space="preserve">Step 5: Working backwards from the date by which the project must be finished (or working forward from your starting date), plug in the appropriate formulas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</si>
</sst>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quot;Yes&quot;;&quot;Yes&quot;;&quot;No&quot;"/>
    <numFmt numFmtId="168" formatCode="&quot;True&quot;;&quot;True&quot;;&quot;False&quot;"/>
    <numFmt numFmtId="169" formatCode="&quot;On&quot;;&quot;On&quot;;&quot;Off&quot;"/>
    <numFmt numFmtId="170" formatCode="&quot;$&quot;#,##0.0"/>
    <numFmt numFmtId="171" formatCode="mmmm\-yy"/>
    <numFmt numFmtId="172" formatCode="mmmmm\-yy"/>
    <numFmt numFmtId="173" formatCode="m/d/yy"/>
    <numFmt numFmtId="174" formatCode="mm/dd/yy"/>
    <numFmt numFmtId="175" formatCode="_(&quot;$&quot;* #,##0.0_);_(&quot;$&quot;* \(#,##0.0\);_(&quot;$&quot;* &quot;-&quot;??_);_(@_)"/>
    <numFmt numFmtId="176" formatCode="_(&quot;$&quot;* #,##0_);_(&quot;$&quot;* \(#,##0\);_(&quot;$&quot;* &quot;-&quot;??_);_(@_)"/>
    <numFmt numFmtId="177" formatCode="_(&quot;$&quot;* #,##0.000_);_(&quot;$&quot;* \(#,##0.000\);_(&quot;$&quot;* &quot;-&quot;??_);_(@_)"/>
    <numFmt numFmtId="178" formatCode="_(&quot;$&quot;* #,##0.0000_);_(&quot;$&quot;* \(#,##0.0000\);_(&quot;$&quot;* &quot;-&quot;??_);_(@_)"/>
  </numFmts>
  <fonts count="48">
    <font>
      <sz val="12"/>
      <name val="Arial"/>
      <family val="0"/>
    </font>
    <font>
      <b/>
      <sz val="12"/>
      <name val="Arial"/>
      <family val="0"/>
    </font>
    <font>
      <i/>
      <sz val="12"/>
      <name val="Arial"/>
      <family val="0"/>
    </font>
    <font>
      <b/>
      <i/>
      <sz val="12"/>
      <name val="Arial"/>
      <family val="0"/>
    </font>
    <font>
      <sz val="10"/>
      <name val="Arial"/>
      <family val="2"/>
    </font>
    <font>
      <b/>
      <sz val="10"/>
      <name val="Arial"/>
      <family val="2"/>
    </font>
    <font>
      <b/>
      <i/>
      <sz val="10"/>
      <name val="Arial"/>
      <family val="2"/>
    </font>
    <font>
      <sz val="10"/>
      <color indexed="55"/>
      <name val="Arial"/>
      <family val="2"/>
    </font>
    <font>
      <sz val="11"/>
      <name val="Arial"/>
      <family val="2"/>
    </font>
    <font>
      <b/>
      <sz val="11"/>
      <name val="Arial"/>
      <family val="2"/>
    </font>
    <font>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2"/>
      <color indexed="12"/>
      <name val="Arial"/>
      <family val="0"/>
    </font>
    <font>
      <u val="single"/>
      <sz val="12"/>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0">
    <xf numFmtId="0" fontId="0" fillId="0" borderId="0" xfId="0" applyAlignment="1">
      <alignment/>
    </xf>
    <xf numFmtId="0" fontId="5" fillId="0" borderId="0" xfId="0" applyFont="1" applyAlignment="1">
      <alignment horizontal="centerContinuous" vertical="top" wrapText="1"/>
    </xf>
    <xf numFmtId="0" fontId="5" fillId="0" borderId="0" xfId="0" applyFont="1" applyAlignment="1">
      <alignment horizontal="center" vertical="top" wrapText="1"/>
    </xf>
    <xf numFmtId="0" fontId="5" fillId="0" borderId="0" xfId="0" applyFont="1" applyAlignment="1">
      <alignment vertical="top" wrapText="1"/>
    </xf>
    <xf numFmtId="0" fontId="4" fillId="0" borderId="0" xfId="0" applyFont="1" applyAlignment="1">
      <alignment vertical="top"/>
    </xf>
    <xf numFmtId="0" fontId="4" fillId="0" borderId="0" xfId="0" applyFont="1" applyAlignment="1">
      <alignment horizontal="center" vertical="top" wrapText="1"/>
    </xf>
    <xf numFmtId="0" fontId="5" fillId="0" borderId="0" xfId="0" applyFont="1" applyAlignment="1">
      <alignment horizontal="center" vertical="top"/>
    </xf>
    <xf numFmtId="0" fontId="4"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49" fontId="5" fillId="0" borderId="0" xfId="0" applyNumberFormat="1" applyFont="1" applyBorder="1" applyAlignment="1">
      <alignment vertical="top"/>
    </xf>
    <xf numFmtId="49" fontId="4" fillId="0" borderId="0" xfId="0" applyNumberFormat="1" applyFont="1" applyBorder="1" applyAlignment="1">
      <alignment vertical="top"/>
    </xf>
    <xf numFmtId="0" fontId="4" fillId="0" borderId="0" xfId="0" applyFont="1" applyBorder="1" applyAlignment="1">
      <alignment vertical="top"/>
    </xf>
    <xf numFmtId="49" fontId="5" fillId="0" borderId="0" xfId="0" applyNumberFormat="1"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0" fontId="5" fillId="0" borderId="10" xfId="0" applyFont="1" applyBorder="1" applyAlignment="1">
      <alignment/>
    </xf>
    <xf numFmtId="0" fontId="5" fillId="0" borderId="10" xfId="0" applyFont="1" applyBorder="1" applyAlignment="1">
      <alignment/>
    </xf>
    <xf numFmtId="49" fontId="5" fillId="0" borderId="10" xfId="0" applyNumberFormat="1" applyFont="1" applyBorder="1" applyAlignment="1">
      <alignment vertical="top"/>
    </xf>
    <xf numFmtId="17" fontId="5" fillId="0" borderId="10" xfId="0" applyNumberFormat="1" applyFont="1" applyFill="1" applyBorder="1" applyAlignment="1">
      <alignment/>
    </xf>
    <xf numFmtId="17" fontId="5" fillId="0" borderId="10" xfId="0" applyNumberFormat="1" applyFont="1" applyBorder="1" applyAlignment="1">
      <alignment/>
    </xf>
    <xf numFmtId="17" fontId="4" fillId="0" borderId="0" xfId="0" applyNumberFormat="1" applyFont="1" applyFill="1" applyBorder="1" applyAlignment="1">
      <alignment vertical="top" wrapText="1"/>
    </xf>
    <xf numFmtId="17" fontId="4" fillId="0" borderId="0" xfId="0" applyNumberFormat="1" applyFont="1" applyBorder="1" applyAlignment="1">
      <alignment vertical="top" wrapText="1"/>
    </xf>
    <xf numFmtId="17" fontId="4" fillId="0" borderId="0" xfId="0" applyNumberFormat="1" applyFont="1" applyFill="1" applyBorder="1" applyAlignment="1">
      <alignment wrapText="1"/>
    </xf>
    <xf numFmtId="17" fontId="4" fillId="0" borderId="0" xfId="0" applyNumberFormat="1" applyFont="1" applyBorder="1" applyAlignment="1">
      <alignment wrapText="1"/>
    </xf>
    <xf numFmtId="173" fontId="4" fillId="0" borderId="0" xfId="0" applyNumberFormat="1" applyFont="1" applyFill="1" applyBorder="1" applyAlignment="1">
      <alignment vertical="top" wrapText="1"/>
    </xf>
    <xf numFmtId="173" fontId="4" fillId="0" borderId="0" xfId="0" applyNumberFormat="1" applyFont="1" applyFill="1" applyBorder="1" applyAlignment="1">
      <alignment wrapText="1"/>
    </xf>
    <xf numFmtId="173" fontId="4" fillId="0" borderId="0" xfId="0" applyNumberFormat="1" applyFont="1" applyBorder="1" applyAlignment="1">
      <alignment wrapText="1"/>
    </xf>
    <xf numFmtId="0" fontId="5" fillId="0" borderId="10" xfId="0" applyFont="1" applyBorder="1" applyAlignment="1">
      <alignment horizontal="center"/>
    </xf>
    <xf numFmtId="0" fontId="4" fillId="0" borderId="0" xfId="0" applyFont="1" applyBorder="1" applyAlignment="1">
      <alignment horizontal="center" vertical="top" wrapText="1"/>
    </xf>
    <xf numFmtId="0" fontId="4" fillId="0" borderId="0" xfId="0" applyNumberFormat="1" applyFont="1" applyBorder="1" applyAlignment="1">
      <alignment horizontal="center" wrapText="1"/>
    </xf>
    <xf numFmtId="0" fontId="4" fillId="0" borderId="0" xfId="0" applyFont="1" applyBorder="1" applyAlignment="1">
      <alignment horizontal="center" wrapText="1"/>
    </xf>
    <xf numFmtId="0" fontId="5" fillId="0" borderId="0" xfId="0" applyFont="1" applyBorder="1" applyAlignment="1">
      <alignment/>
    </xf>
    <xf numFmtId="0" fontId="5" fillId="0" borderId="10" xfId="0" applyNumberFormat="1" applyFont="1" applyBorder="1" applyAlignment="1">
      <alignment vertical="top"/>
    </xf>
    <xf numFmtId="0" fontId="5" fillId="33" borderId="0" xfId="0" applyFont="1" applyFill="1" applyBorder="1" applyAlignment="1">
      <alignment vertical="top"/>
    </xf>
    <xf numFmtId="0" fontId="5" fillId="0" borderId="0" xfId="0" applyFont="1" applyFill="1" applyBorder="1" applyAlignment="1">
      <alignment vertical="top"/>
    </xf>
    <xf numFmtId="49" fontId="6" fillId="0" borderId="0" xfId="0" applyNumberFormat="1" applyFont="1" applyBorder="1" applyAlignment="1">
      <alignment/>
    </xf>
    <xf numFmtId="49" fontId="5" fillId="0" borderId="0" xfId="0" applyNumberFormat="1" applyFont="1" applyFill="1" applyBorder="1" applyAlignment="1">
      <alignment vertical="top"/>
    </xf>
    <xf numFmtId="49" fontId="4" fillId="0" borderId="0" xfId="0" applyNumberFormat="1" applyFont="1" applyFill="1" applyBorder="1" applyAlignment="1">
      <alignment vertical="top"/>
    </xf>
    <xf numFmtId="0" fontId="4" fillId="0" borderId="0" xfId="0" applyFont="1" applyFill="1" applyBorder="1" applyAlignment="1">
      <alignment vertical="top"/>
    </xf>
    <xf numFmtId="0" fontId="4" fillId="0" borderId="0" xfId="0" applyNumberFormat="1" applyFont="1" applyFill="1" applyBorder="1" applyAlignment="1">
      <alignment horizontal="center" vertical="top" wrapText="1"/>
    </xf>
    <xf numFmtId="49" fontId="4" fillId="0" borderId="0" xfId="0" applyNumberFormat="1" applyFont="1" applyFill="1" applyBorder="1" applyAlignment="1">
      <alignment/>
    </xf>
    <xf numFmtId="49" fontId="5" fillId="0" borderId="0" xfId="0" applyNumberFormat="1" applyFont="1" applyFill="1" applyBorder="1" applyAlignment="1">
      <alignment/>
    </xf>
    <xf numFmtId="0" fontId="4" fillId="0" borderId="0" xfId="0" applyNumberFormat="1" applyFont="1" applyFill="1" applyBorder="1" applyAlignment="1">
      <alignment horizontal="center" wrapText="1"/>
    </xf>
    <xf numFmtId="0" fontId="5" fillId="0" borderId="0" xfId="0" applyFont="1" applyFill="1" applyBorder="1" applyAlignment="1">
      <alignment/>
    </xf>
    <xf numFmtId="0" fontId="4" fillId="0" borderId="0" xfId="0" applyFont="1" applyFill="1" applyBorder="1" applyAlignment="1">
      <alignment/>
    </xf>
    <xf numFmtId="0" fontId="4" fillId="0" borderId="10" xfId="0" applyFont="1" applyBorder="1" applyAlignment="1">
      <alignment/>
    </xf>
    <xf numFmtId="0" fontId="7" fillId="0" borderId="0" xfId="0" applyFont="1" applyFill="1" applyBorder="1" applyAlignment="1">
      <alignment vertical="top"/>
    </xf>
    <xf numFmtId="49" fontId="7" fillId="0" borderId="0" xfId="0" applyNumberFormat="1" applyFont="1" applyBorder="1" applyAlignment="1">
      <alignment horizontal="center"/>
    </xf>
    <xf numFmtId="0" fontId="7" fillId="0" borderId="0" xfId="0" applyFont="1" applyBorder="1" applyAlignment="1">
      <alignment horizontal="center" vertical="top"/>
    </xf>
    <xf numFmtId="0" fontId="7" fillId="0" borderId="0" xfId="0" applyFont="1" applyFill="1" applyBorder="1" applyAlignment="1">
      <alignment horizontal="center" vertical="top"/>
    </xf>
    <xf numFmtId="49" fontId="7" fillId="0" borderId="0" xfId="0" applyNumberFormat="1" applyFont="1" applyFill="1" applyBorder="1" applyAlignment="1">
      <alignment horizontal="center"/>
    </xf>
    <xf numFmtId="0" fontId="7" fillId="0" borderId="0" xfId="0" applyFont="1" applyBorder="1" applyAlignment="1">
      <alignment horizontal="center"/>
    </xf>
    <xf numFmtId="49" fontId="7" fillId="0" borderId="10" xfId="0" applyNumberFormat="1" applyFont="1" applyBorder="1" applyAlignment="1">
      <alignment horizontal="center" vertical="top"/>
    </xf>
    <xf numFmtId="0" fontId="4" fillId="33" borderId="0" xfId="0" applyFont="1" applyFill="1" applyBorder="1" applyAlignment="1">
      <alignment vertical="top"/>
    </xf>
    <xf numFmtId="0" fontId="4" fillId="33" borderId="0" xfId="0" applyFont="1" applyFill="1" applyBorder="1" applyAlignment="1">
      <alignment/>
    </xf>
    <xf numFmtId="0" fontId="5" fillId="33" borderId="0" xfId="0" applyFont="1" applyFill="1" applyBorder="1" applyAlignment="1">
      <alignment/>
    </xf>
    <xf numFmtId="173" fontId="4" fillId="34" borderId="0" xfId="0" applyNumberFormat="1" applyFont="1" applyFill="1" applyBorder="1" applyAlignment="1">
      <alignment wrapText="1"/>
    </xf>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1" fillId="0" borderId="0" xfId="0" applyFont="1" applyAlignment="1">
      <alignment wrapText="1"/>
    </xf>
    <xf numFmtId="0" fontId="8" fillId="0" borderId="0" xfId="0" applyFont="1" applyAlignment="1">
      <alignment vertical="top"/>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center" vertical="top"/>
    </xf>
    <xf numFmtId="0" fontId="8" fillId="0" borderId="0" xfId="0" applyFont="1" applyAlignment="1">
      <alignment horizontal="center" vertical="top" wrapText="1"/>
    </xf>
    <xf numFmtId="0" fontId="8" fillId="0" borderId="0" xfId="0" applyFont="1" applyAlignment="1">
      <alignment horizontal="left" vertical="top"/>
    </xf>
    <xf numFmtId="0" fontId="9" fillId="0" borderId="11" xfId="0" applyFont="1" applyBorder="1" applyAlignment="1">
      <alignment vertical="top" wrapText="1"/>
    </xf>
    <xf numFmtId="0" fontId="9" fillId="0" borderId="11" xfId="0" applyFont="1" applyBorder="1" applyAlignment="1">
      <alignment horizontal="center" vertical="top" wrapText="1"/>
    </xf>
    <xf numFmtId="0" fontId="8" fillId="0" borderId="11" xfId="0" applyFont="1" applyBorder="1" applyAlignment="1">
      <alignment vertical="top" wrapText="1"/>
    </xf>
    <xf numFmtId="0" fontId="8" fillId="0" borderId="11" xfId="0" applyFont="1" applyBorder="1" applyAlignment="1">
      <alignment horizontal="center" vertical="top" wrapText="1"/>
    </xf>
    <xf numFmtId="0" fontId="0" fillId="0" borderId="11" xfId="0" applyBorder="1" applyAlignment="1">
      <alignment vertical="top" wrapText="1"/>
    </xf>
    <xf numFmtId="0" fontId="9" fillId="0" borderId="11" xfId="0" applyFont="1" applyBorder="1" applyAlignment="1">
      <alignment/>
    </xf>
    <xf numFmtId="0" fontId="8" fillId="0" borderId="11" xfId="0" applyFont="1" applyBorder="1" applyAlignment="1">
      <alignment/>
    </xf>
    <xf numFmtId="0" fontId="9" fillId="0" borderId="11" xfId="0" applyFont="1" applyBorder="1" applyAlignment="1">
      <alignment horizontal="right"/>
    </xf>
    <xf numFmtId="44" fontId="9" fillId="0" borderId="11" xfId="44" applyNumberFormat="1" applyFont="1" applyBorder="1" applyAlignment="1">
      <alignment horizontal="center"/>
    </xf>
    <xf numFmtId="0" fontId="9" fillId="0" borderId="11" xfId="0" applyFont="1" applyBorder="1" applyAlignment="1">
      <alignment horizontal="center"/>
    </xf>
    <xf numFmtId="176" fontId="9" fillId="0" borderId="11" xfId="44" applyNumberFormat="1" applyFont="1" applyBorder="1" applyAlignment="1">
      <alignment horizontal="center"/>
    </xf>
    <xf numFmtId="44" fontId="8" fillId="0" borderId="11" xfId="44" applyNumberFormat="1" applyFont="1" applyBorder="1" applyAlignment="1">
      <alignment horizontal="center"/>
    </xf>
    <xf numFmtId="0" fontId="8" fillId="0" borderId="11" xfId="0" applyFont="1" applyBorder="1" applyAlignment="1">
      <alignment horizontal="center"/>
    </xf>
    <xf numFmtId="176" fontId="8" fillId="0" borderId="11" xfId="44" applyNumberFormat="1" applyFont="1" applyBorder="1" applyAlignment="1">
      <alignment horizontal="center"/>
    </xf>
    <xf numFmtId="0" fontId="4" fillId="0" borderId="11" xfId="0" applyFont="1" applyBorder="1" applyAlignment="1">
      <alignment/>
    </xf>
    <xf numFmtId="44" fontId="4" fillId="0" borderId="11" xfId="44" applyNumberFormat="1" applyFont="1" applyBorder="1" applyAlignment="1">
      <alignment horizontal="center"/>
    </xf>
    <xf numFmtId="0" fontId="4" fillId="0" borderId="11" xfId="0" applyFont="1" applyBorder="1" applyAlignment="1">
      <alignment horizontal="center"/>
    </xf>
    <xf numFmtId="0" fontId="1" fillId="0" borderId="11" xfId="0" applyFont="1" applyBorder="1" applyAlignment="1">
      <alignment wrapText="1"/>
    </xf>
    <xf numFmtId="0" fontId="5" fillId="0" borderId="11" xfId="0" applyFont="1" applyBorder="1" applyAlignment="1">
      <alignment wrapText="1"/>
    </xf>
    <xf numFmtId="0" fontId="4" fillId="0" borderId="11" xfId="0" applyFont="1" applyBorder="1" applyAlignment="1">
      <alignment wrapText="1"/>
    </xf>
    <xf numFmtId="0" fontId="10" fillId="0" borderId="0" xfId="0" applyFont="1" applyBorder="1" applyAlignment="1">
      <alignment/>
    </xf>
    <xf numFmtId="49" fontId="10" fillId="0" borderId="0" xfId="0" applyNumberFormat="1" applyFont="1" applyBorder="1" applyAlignment="1">
      <alignment/>
    </xf>
  </cellXfs>
  <cellStyles count="50">
    <cellStyle name="Normal" xfId="0"/>
    <cellStyle name="RowLevel_0" xfId="1"/>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FL54"/>
  <sheetViews>
    <sheetView view="pageBreakPreview" zoomScale="50" zoomScaleNormal="75" zoomScaleSheetLayoutView="50" zoomScalePageLayoutView="0" workbookViewId="0" topLeftCell="A1">
      <pane xSplit="9" ySplit="5" topLeftCell="J13" activePane="bottomRight" state="frozen"/>
      <selection pane="topLeft" activeCell="A1" sqref="A1"/>
      <selection pane="topRight" activeCell="J1" sqref="J1"/>
      <selection pane="bottomLeft" activeCell="A6" sqref="A6"/>
      <selection pane="bottomRight" activeCell="AG4" sqref="AG4"/>
    </sheetView>
  </sheetViews>
  <sheetFormatPr defaultColWidth="8.77734375" defaultRowHeight="13.5" customHeight="1"/>
  <cols>
    <col min="1" max="1" width="2.6640625" style="14" customWidth="1"/>
    <col min="2" max="2" width="1.77734375" style="13" customWidth="1"/>
    <col min="3" max="3" width="2.10546875" style="15" customWidth="1"/>
    <col min="4" max="4" width="2.21484375" style="15" customWidth="1"/>
    <col min="5" max="5" width="35.21484375" style="15" customWidth="1"/>
    <col min="6" max="6" width="4.99609375" style="48" customWidth="1"/>
    <col min="7" max="7" width="6.6640625" style="23" bestFit="1" customWidth="1"/>
    <col min="8" max="8" width="5.77734375" style="31" bestFit="1" customWidth="1"/>
    <col min="9" max="9" width="6.99609375" style="24" bestFit="1" customWidth="1"/>
    <col min="10" max="10" width="2.99609375" style="24" customWidth="1"/>
    <col min="11" max="168" width="2.6640625" style="14" customWidth="1"/>
    <col min="169" max="16384" width="8.77734375" style="14" customWidth="1"/>
  </cols>
  <sheetData>
    <row r="1" ht="13.5" customHeight="1">
      <c r="B1" s="13" t="s">
        <v>35</v>
      </c>
    </row>
    <row r="2" spans="11:31" ht="13.5" customHeight="1">
      <c r="K2" s="14" t="s">
        <v>36</v>
      </c>
      <c r="O2" s="14" t="s">
        <v>37</v>
      </c>
      <c r="S2" s="14" t="s">
        <v>38</v>
      </c>
      <c r="W2" s="14" t="s">
        <v>39</v>
      </c>
      <c r="AA2" s="14" t="s">
        <v>1</v>
      </c>
      <c r="AE2" s="14" t="s">
        <v>40</v>
      </c>
    </row>
    <row r="3" spans="1:168" s="17" customFormat="1" ht="13.5" thickBot="1">
      <c r="A3" s="46"/>
      <c r="B3" s="16" t="s">
        <v>0</v>
      </c>
      <c r="E3" s="18"/>
      <c r="F3" s="53" t="s">
        <v>70</v>
      </c>
      <c r="G3" s="19" t="s">
        <v>27</v>
      </c>
      <c r="H3" s="28" t="s">
        <v>29</v>
      </c>
      <c r="I3" s="20" t="s">
        <v>28</v>
      </c>
      <c r="J3" s="20"/>
      <c r="K3" s="33">
        <v>1</v>
      </c>
      <c r="L3" s="33">
        <v>2</v>
      </c>
      <c r="M3" s="33">
        <v>3</v>
      </c>
      <c r="N3" s="33">
        <v>4</v>
      </c>
      <c r="O3" s="33">
        <v>5</v>
      </c>
      <c r="P3" s="33">
        <v>6</v>
      </c>
      <c r="Q3" s="33">
        <v>7</v>
      </c>
      <c r="R3" s="33">
        <v>8</v>
      </c>
      <c r="S3" s="33">
        <v>9</v>
      </c>
      <c r="T3" s="33">
        <v>10</v>
      </c>
      <c r="U3" s="33">
        <v>11</v>
      </c>
      <c r="V3" s="33">
        <v>12</v>
      </c>
      <c r="W3" s="33">
        <v>13</v>
      </c>
      <c r="X3" s="33">
        <v>14</v>
      </c>
      <c r="Y3" s="33">
        <v>15</v>
      </c>
      <c r="Z3" s="33">
        <v>16</v>
      </c>
      <c r="AA3" s="33">
        <v>17</v>
      </c>
      <c r="AB3" s="33">
        <v>18</v>
      </c>
      <c r="AC3" s="33">
        <v>19</v>
      </c>
      <c r="AD3" s="33">
        <v>20</v>
      </c>
      <c r="AE3" s="33">
        <v>21</v>
      </c>
      <c r="AF3" s="33">
        <v>22</v>
      </c>
      <c r="AG3" s="33">
        <v>23</v>
      </c>
      <c r="AH3" s="33">
        <v>24</v>
      </c>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row>
    <row r="4" spans="2:10" s="12" customFormat="1" ht="16.5" customHeight="1">
      <c r="B4" s="10"/>
      <c r="C4" s="11"/>
      <c r="D4" s="11"/>
      <c r="F4" s="49"/>
      <c r="G4" s="21"/>
      <c r="H4" s="29"/>
      <c r="I4" s="22"/>
      <c r="J4" s="22"/>
    </row>
    <row r="5" spans="1:12" s="12" customFormat="1" ht="13.5" customHeight="1">
      <c r="A5" s="12">
        <v>1</v>
      </c>
      <c r="B5" s="10" t="s">
        <v>41</v>
      </c>
      <c r="D5" s="11"/>
      <c r="F5" s="49"/>
      <c r="G5" s="26"/>
      <c r="H5" s="40"/>
      <c r="I5" s="25"/>
      <c r="J5" s="25"/>
      <c r="K5" s="35"/>
      <c r="L5" s="35"/>
    </row>
    <row r="6" spans="1:13" s="12" customFormat="1" ht="13.5" customHeight="1">
      <c r="A6" s="12">
        <v>2</v>
      </c>
      <c r="B6" s="10"/>
      <c r="C6" s="11" t="s">
        <v>42</v>
      </c>
      <c r="D6" s="11"/>
      <c r="F6" s="49"/>
      <c r="G6" s="26">
        <f>I6-H6</f>
        <v>37606</v>
      </c>
      <c r="H6" s="40">
        <v>14</v>
      </c>
      <c r="I6" s="25">
        <f>G7-1</f>
        <v>37620</v>
      </c>
      <c r="J6" s="35"/>
      <c r="K6" s="34"/>
      <c r="L6" s="35"/>
      <c r="M6" s="47"/>
    </row>
    <row r="7" spans="1:13" s="12" customFormat="1" ht="13.5" customHeight="1">
      <c r="A7" s="12">
        <v>3</v>
      </c>
      <c r="B7" s="37"/>
      <c r="C7" s="38" t="s">
        <v>43</v>
      </c>
      <c r="D7" s="38"/>
      <c r="E7" s="39"/>
      <c r="F7" s="50">
        <v>2</v>
      </c>
      <c r="G7" s="26">
        <f>I7-H7</f>
        <v>37621</v>
      </c>
      <c r="H7" s="40">
        <v>1</v>
      </c>
      <c r="I7" s="25">
        <f>G9-1</f>
        <v>37622</v>
      </c>
      <c r="J7" s="25"/>
      <c r="K7" s="34"/>
      <c r="L7" s="35"/>
      <c r="M7" s="39"/>
    </row>
    <row r="8" spans="1:11" s="12" customFormat="1" ht="13.5" customHeight="1">
      <c r="A8" s="12">
        <v>4</v>
      </c>
      <c r="B8" s="37" t="s">
        <v>44</v>
      </c>
      <c r="C8" s="38"/>
      <c r="D8" s="38"/>
      <c r="E8" s="39"/>
      <c r="F8" s="50"/>
      <c r="G8" s="26"/>
      <c r="H8" s="40"/>
      <c r="I8" s="25"/>
      <c r="J8" s="25"/>
      <c r="K8" s="39"/>
    </row>
    <row r="9" spans="1:13" s="12" customFormat="1" ht="13.5" customHeight="1">
      <c r="A9" s="12">
        <v>5</v>
      </c>
      <c r="B9" s="37"/>
      <c r="C9" s="38" t="s">
        <v>64</v>
      </c>
      <c r="D9" s="38"/>
      <c r="E9" s="39"/>
      <c r="F9" s="50"/>
      <c r="G9" s="26">
        <f>I9-H9</f>
        <v>37623</v>
      </c>
      <c r="H9" s="43">
        <v>10</v>
      </c>
      <c r="I9" s="26">
        <f>G10-1</f>
        <v>37633</v>
      </c>
      <c r="J9" s="26"/>
      <c r="K9" s="54"/>
      <c r="L9" s="54"/>
      <c r="M9" s="39"/>
    </row>
    <row r="10" spans="1:21" s="12" customFormat="1" ht="13.5" customHeight="1">
      <c r="A10" s="12">
        <v>6</v>
      </c>
      <c r="B10" s="37"/>
      <c r="C10" s="38" t="s">
        <v>45</v>
      </c>
      <c r="D10" s="38"/>
      <c r="E10" s="39"/>
      <c r="F10" s="50" t="s">
        <v>77</v>
      </c>
      <c r="G10" s="26">
        <f>I16+1</f>
        <v>37634</v>
      </c>
      <c r="H10" s="43">
        <v>60</v>
      </c>
      <c r="I10" s="25">
        <f>G10+H10</f>
        <v>37694</v>
      </c>
      <c r="J10" s="25"/>
      <c r="K10" s="39"/>
      <c r="L10" s="39"/>
      <c r="M10" s="54"/>
      <c r="N10" s="54"/>
      <c r="O10" s="54"/>
      <c r="P10" s="54"/>
      <c r="Q10" s="54"/>
      <c r="R10" s="54"/>
      <c r="S10" s="54"/>
      <c r="T10" s="54"/>
      <c r="U10" s="39"/>
    </row>
    <row r="11" spans="1:21" s="12" customFormat="1" ht="13.5" customHeight="1">
      <c r="A11" s="12">
        <v>7</v>
      </c>
      <c r="B11" s="37"/>
      <c r="C11" s="38" t="s">
        <v>46</v>
      </c>
      <c r="D11" s="38"/>
      <c r="E11" s="39"/>
      <c r="F11" s="50">
        <v>6</v>
      </c>
      <c r="G11" s="26">
        <f>I10+1</f>
        <v>37695</v>
      </c>
      <c r="H11" s="43">
        <v>7</v>
      </c>
      <c r="I11" s="25">
        <f>G11+H11</f>
        <v>37702</v>
      </c>
      <c r="J11" s="25"/>
      <c r="K11" s="39"/>
      <c r="L11" s="39"/>
      <c r="U11" s="54"/>
    </row>
    <row r="12" spans="1:22" s="12" customFormat="1" ht="13.5" customHeight="1">
      <c r="A12" s="12">
        <v>8</v>
      </c>
      <c r="B12" s="38"/>
      <c r="C12" s="38" t="s">
        <v>47</v>
      </c>
      <c r="D12" s="37"/>
      <c r="E12" s="39"/>
      <c r="F12" s="50">
        <v>7</v>
      </c>
      <c r="G12" s="26">
        <f>I11+1</f>
        <v>37703</v>
      </c>
      <c r="H12" s="43">
        <v>5</v>
      </c>
      <c r="I12" s="25">
        <f>G12+H12</f>
        <v>37708</v>
      </c>
      <c r="J12" s="25"/>
      <c r="K12" s="39"/>
      <c r="L12" s="39"/>
      <c r="V12" s="54"/>
    </row>
    <row r="13" spans="1:23" s="12" customFormat="1" ht="13.5" customHeight="1">
      <c r="A13" s="12">
        <v>9</v>
      </c>
      <c r="B13" s="38"/>
      <c r="C13" s="38" t="s">
        <v>65</v>
      </c>
      <c r="D13" s="37"/>
      <c r="E13" s="39"/>
      <c r="F13" s="50">
        <v>8</v>
      </c>
      <c r="G13" s="26">
        <f>I12+1</f>
        <v>37709</v>
      </c>
      <c r="H13" s="43">
        <v>5</v>
      </c>
      <c r="I13" s="25">
        <f>G13+H13</f>
        <v>37714</v>
      </c>
      <c r="J13" s="25"/>
      <c r="K13" s="39"/>
      <c r="L13" s="39"/>
      <c r="W13" s="54"/>
    </row>
    <row r="14" spans="1:24" s="12" customFormat="1" ht="14.25" customHeight="1">
      <c r="A14" s="12">
        <v>10</v>
      </c>
      <c r="B14" s="37"/>
      <c r="C14" s="38" t="s">
        <v>48</v>
      </c>
      <c r="D14" s="38"/>
      <c r="E14" s="39"/>
      <c r="F14" s="50">
        <v>9</v>
      </c>
      <c r="G14" s="26">
        <f>I13+1</f>
        <v>37715</v>
      </c>
      <c r="H14" s="43">
        <v>5</v>
      </c>
      <c r="I14" s="25">
        <f>G14+H14</f>
        <v>37720</v>
      </c>
      <c r="J14" s="25"/>
      <c r="K14" s="39"/>
      <c r="L14" s="39"/>
      <c r="X14" s="54"/>
    </row>
    <row r="15" spans="1:28" s="12" customFormat="1" ht="13.5" customHeight="1">
      <c r="A15" s="12">
        <v>11</v>
      </c>
      <c r="B15" s="37" t="s">
        <v>49</v>
      </c>
      <c r="C15" s="38"/>
      <c r="D15" s="38"/>
      <c r="E15" s="39"/>
      <c r="F15" s="50"/>
      <c r="G15" s="26"/>
      <c r="H15" s="40"/>
      <c r="I15" s="25"/>
      <c r="J15" s="25"/>
      <c r="K15" s="39"/>
      <c r="L15" s="39"/>
      <c r="O15" s="39"/>
      <c r="P15" s="35"/>
      <c r="Q15" s="35"/>
      <c r="R15" s="35"/>
      <c r="S15" s="35"/>
      <c r="T15" s="35"/>
      <c r="U15" s="35"/>
      <c r="V15" s="35"/>
      <c r="W15" s="35"/>
      <c r="X15" s="35"/>
      <c r="Y15" s="35"/>
      <c r="Z15" s="35"/>
      <c r="AA15" s="35"/>
      <c r="AB15" s="39"/>
    </row>
    <row r="16" spans="1:27" s="12" customFormat="1" ht="13.5" customHeight="1">
      <c r="A16" s="12">
        <v>12</v>
      </c>
      <c r="B16" s="37"/>
      <c r="C16" s="38" t="s">
        <v>63</v>
      </c>
      <c r="D16" s="38"/>
      <c r="E16" s="39"/>
      <c r="F16" s="50" t="s">
        <v>79</v>
      </c>
      <c r="G16" s="26">
        <f>I7+1</f>
        <v>37623</v>
      </c>
      <c r="H16" s="40">
        <v>1</v>
      </c>
      <c r="I16" s="25">
        <f>G22-1</f>
        <v>37633</v>
      </c>
      <c r="J16" s="25"/>
      <c r="K16" s="54"/>
      <c r="L16" s="54"/>
      <c r="M16" s="39"/>
      <c r="P16" s="35"/>
      <c r="Q16" s="35"/>
      <c r="R16" s="35"/>
      <c r="S16" s="35"/>
      <c r="T16" s="35"/>
      <c r="U16" s="35"/>
      <c r="V16" s="35"/>
      <c r="W16" s="35"/>
      <c r="X16" s="35"/>
      <c r="Y16" s="35"/>
      <c r="Z16" s="35"/>
      <c r="AA16" s="35"/>
    </row>
    <row r="17" spans="1:32" s="12" customFormat="1" ht="13.5" customHeight="1">
      <c r="A17" s="12">
        <v>13</v>
      </c>
      <c r="B17" s="37"/>
      <c r="C17" s="38" t="s">
        <v>51</v>
      </c>
      <c r="D17" s="38"/>
      <c r="E17" s="39"/>
      <c r="F17" s="50"/>
      <c r="G17" s="26">
        <f>I17-H17</f>
        <v>37695</v>
      </c>
      <c r="H17" s="40">
        <v>14</v>
      </c>
      <c r="I17" s="25">
        <f>G19-1</f>
        <v>37709</v>
      </c>
      <c r="J17" s="25"/>
      <c r="K17" s="39"/>
      <c r="L17" s="39"/>
      <c r="O17" s="39"/>
      <c r="P17" s="39"/>
      <c r="Q17" s="39"/>
      <c r="R17" s="39"/>
      <c r="S17" s="39"/>
      <c r="T17" s="39"/>
      <c r="U17" s="54"/>
      <c r="V17" s="54"/>
      <c r="W17" s="39"/>
      <c r="X17" s="39"/>
      <c r="Y17" s="39"/>
      <c r="Z17" s="39"/>
      <c r="AA17" s="39"/>
      <c r="AB17" s="35"/>
      <c r="AC17" s="39"/>
      <c r="AD17" s="39"/>
      <c r="AE17" s="39"/>
      <c r="AF17" s="39"/>
    </row>
    <row r="18" spans="1:32" s="12" customFormat="1" ht="13.5" customHeight="1">
      <c r="A18" s="12">
        <v>14</v>
      </c>
      <c r="B18" s="41"/>
      <c r="C18" s="41" t="s">
        <v>69</v>
      </c>
      <c r="D18" s="42"/>
      <c r="E18" s="39"/>
      <c r="F18" s="50">
        <v>12</v>
      </c>
      <c r="G18" s="26">
        <f>I18-H18</f>
        <v>37697</v>
      </c>
      <c r="H18" s="43">
        <v>14</v>
      </c>
      <c r="I18" s="26">
        <f>G20-30</f>
        <v>37711</v>
      </c>
      <c r="J18" s="26"/>
      <c r="K18" s="39"/>
      <c r="L18" s="39"/>
      <c r="O18" s="39"/>
      <c r="P18" s="39"/>
      <c r="Q18" s="39"/>
      <c r="R18" s="39"/>
      <c r="S18" s="39"/>
      <c r="T18" s="39"/>
      <c r="U18" s="54"/>
      <c r="V18" s="54"/>
      <c r="W18" s="39"/>
      <c r="X18" s="39"/>
      <c r="Y18" s="39"/>
      <c r="Z18" s="39"/>
      <c r="AA18" s="39"/>
      <c r="AB18" s="39"/>
      <c r="AC18" s="35"/>
      <c r="AD18" s="39"/>
      <c r="AE18" s="39"/>
      <c r="AF18" s="39"/>
    </row>
    <row r="19" spans="1:32" s="12" customFormat="1" ht="13.5" customHeight="1">
      <c r="A19" s="12">
        <v>15</v>
      </c>
      <c r="B19" s="42"/>
      <c r="C19" s="41" t="s">
        <v>52</v>
      </c>
      <c r="D19" s="41"/>
      <c r="E19" s="39"/>
      <c r="F19" s="50">
        <v>9</v>
      </c>
      <c r="G19" s="26">
        <f>I19-H19</f>
        <v>37710</v>
      </c>
      <c r="H19" s="43">
        <v>30</v>
      </c>
      <c r="I19" s="25">
        <f>G20-1</f>
        <v>37740</v>
      </c>
      <c r="J19" s="25"/>
      <c r="K19" s="39"/>
      <c r="L19" s="39"/>
      <c r="O19" s="39"/>
      <c r="P19" s="39"/>
      <c r="Q19" s="39"/>
      <c r="R19" s="39"/>
      <c r="S19" s="39"/>
      <c r="T19" s="39"/>
      <c r="U19" s="39"/>
      <c r="V19" s="39"/>
      <c r="W19" s="54"/>
      <c r="X19" s="54"/>
      <c r="Y19" s="54"/>
      <c r="Z19" s="54"/>
      <c r="AA19" s="39"/>
      <c r="AB19" s="39"/>
      <c r="AC19" s="39"/>
      <c r="AD19" s="39"/>
      <c r="AE19" s="39"/>
      <c r="AF19" s="39"/>
    </row>
    <row r="20" spans="1:32" s="12" customFormat="1" ht="13.5" customHeight="1">
      <c r="A20" s="12">
        <v>16</v>
      </c>
      <c r="B20" s="42"/>
      <c r="C20" s="41" t="s">
        <v>66</v>
      </c>
      <c r="D20" s="41"/>
      <c r="E20" s="39"/>
      <c r="F20" s="50" t="s">
        <v>87</v>
      </c>
      <c r="G20" s="26">
        <f>G34</f>
        <v>37741</v>
      </c>
      <c r="H20" s="43">
        <v>7</v>
      </c>
      <c r="I20" s="25">
        <f>G20+H20</f>
        <v>37748</v>
      </c>
      <c r="J20" s="25"/>
      <c r="K20" s="39"/>
      <c r="L20" s="39"/>
      <c r="O20" s="39"/>
      <c r="P20" s="39"/>
      <c r="Q20" s="39"/>
      <c r="R20" s="39"/>
      <c r="S20" s="39"/>
      <c r="T20" s="39"/>
      <c r="U20" s="39"/>
      <c r="V20" s="39"/>
      <c r="W20" s="39"/>
      <c r="X20" s="39"/>
      <c r="Y20" s="39"/>
      <c r="Z20" s="39"/>
      <c r="AA20" s="54"/>
      <c r="AB20" s="39"/>
      <c r="AC20" s="39"/>
      <c r="AD20" s="39"/>
      <c r="AE20" s="39"/>
      <c r="AF20" s="39"/>
    </row>
    <row r="21" spans="1:32" ht="13.5" customHeight="1">
      <c r="A21" s="14">
        <v>18</v>
      </c>
      <c r="B21" s="42" t="s">
        <v>53</v>
      </c>
      <c r="C21" s="45"/>
      <c r="D21" s="45"/>
      <c r="E21" s="41"/>
      <c r="F21" s="51"/>
      <c r="G21" s="26"/>
      <c r="H21" s="43"/>
      <c r="I21" s="25"/>
      <c r="J21" s="25"/>
      <c r="K21" s="45"/>
      <c r="L21" s="45"/>
      <c r="O21" s="45"/>
      <c r="P21" s="45"/>
      <c r="Q21" s="45"/>
      <c r="R21" s="45"/>
      <c r="S21" s="45"/>
      <c r="T21" s="45"/>
      <c r="U21" s="45"/>
      <c r="V21" s="45"/>
      <c r="W21" s="35"/>
      <c r="X21" s="35"/>
      <c r="Y21" s="35"/>
      <c r="Z21" s="35"/>
      <c r="AA21" s="35"/>
      <c r="AB21" s="35"/>
      <c r="AC21" s="45"/>
      <c r="AD21" s="45"/>
      <c r="AE21" s="45"/>
      <c r="AF21" s="45"/>
    </row>
    <row r="22" spans="1:32" ht="13.5" customHeight="1">
      <c r="A22" s="14">
        <v>19</v>
      </c>
      <c r="B22" s="41"/>
      <c r="C22" s="41" t="s">
        <v>54</v>
      </c>
      <c r="D22" s="41"/>
      <c r="E22" s="41"/>
      <c r="F22" s="51" t="s">
        <v>80</v>
      </c>
      <c r="G22" s="26">
        <f>I22-H22</f>
        <v>37634</v>
      </c>
      <c r="H22" s="43">
        <v>60</v>
      </c>
      <c r="I22" s="25">
        <f>G23-1</f>
        <v>37694</v>
      </c>
      <c r="J22" s="25"/>
      <c r="K22" s="45"/>
      <c r="L22" s="45"/>
      <c r="M22" s="55"/>
      <c r="N22" s="55"/>
      <c r="O22" s="55"/>
      <c r="P22" s="55"/>
      <c r="Q22" s="55"/>
      <c r="R22" s="55"/>
      <c r="S22" s="55"/>
      <c r="T22" s="55"/>
      <c r="U22" s="55"/>
      <c r="V22" s="45"/>
      <c r="W22" s="45"/>
      <c r="X22" s="45"/>
      <c r="Y22" s="45"/>
      <c r="Z22" s="45"/>
      <c r="AA22" s="45"/>
      <c r="AB22" s="45"/>
      <c r="AC22" s="45"/>
      <c r="AD22" s="45"/>
      <c r="AE22" s="45"/>
      <c r="AF22" s="45"/>
    </row>
    <row r="23" spans="1:32" ht="13.5" customHeight="1">
      <c r="A23" s="14">
        <v>20</v>
      </c>
      <c r="B23" s="14"/>
      <c r="C23" s="41" t="s">
        <v>55</v>
      </c>
      <c r="D23" s="41"/>
      <c r="E23" s="41"/>
      <c r="F23" s="51" t="s">
        <v>81</v>
      </c>
      <c r="G23" s="26">
        <f>I23-H23</f>
        <v>37695</v>
      </c>
      <c r="H23" s="40">
        <v>7</v>
      </c>
      <c r="I23" s="25">
        <f>G24-1</f>
        <v>37702</v>
      </c>
      <c r="J23" s="25"/>
      <c r="K23" s="45"/>
      <c r="L23" s="45"/>
      <c r="O23" s="45"/>
      <c r="P23" s="45"/>
      <c r="Q23" s="45"/>
      <c r="R23" s="45"/>
      <c r="S23" s="45"/>
      <c r="T23" s="45"/>
      <c r="U23" s="45"/>
      <c r="V23" s="55"/>
      <c r="W23" s="45"/>
      <c r="X23" s="45"/>
      <c r="Y23" s="45"/>
      <c r="Z23" s="45"/>
      <c r="AA23" s="45"/>
      <c r="AB23" s="45"/>
      <c r="AC23" s="45"/>
      <c r="AD23" s="45"/>
      <c r="AE23" s="45"/>
      <c r="AF23" s="45"/>
    </row>
    <row r="24" spans="1:33" ht="13.5" customHeight="1">
      <c r="A24" s="14">
        <v>21</v>
      </c>
      <c r="B24" s="41"/>
      <c r="C24" s="41" t="s">
        <v>56</v>
      </c>
      <c r="D24" s="41"/>
      <c r="E24" s="41"/>
      <c r="F24" s="51" t="s">
        <v>82</v>
      </c>
      <c r="G24" s="26">
        <f>I24-H24</f>
        <v>37703</v>
      </c>
      <c r="H24" s="40">
        <v>21</v>
      </c>
      <c r="I24" s="25">
        <f>G25-1</f>
        <v>37724</v>
      </c>
      <c r="J24" s="25"/>
      <c r="L24" s="45"/>
      <c r="O24" s="45"/>
      <c r="P24" s="45"/>
      <c r="Q24" s="45"/>
      <c r="R24" s="45"/>
      <c r="S24" s="45"/>
      <c r="T24" s="45"/>
      <c r="U24" s="45"/>
      <c r="V24" s="45"/>
      <c r="W24" s="55"/>
      <c r="X24" s="55"/>
      <c r="Y24" s="55"/>
      <c r="Z24" s="45"/>
      <c r="AA24" s="45"/>
      <c r="AB24" s="45"/>
      <c r="AC24" s="45"/>
      <c r="AD24" s="35"/>
      <c r="AE24" s="35"/>
      <c r="AF24" s="35"/>
      <c r="AG24" s="35"/>
    </row>
    <row r="25" spans="1:32" s="32" customFormat="1" ht="13.5" customHeight="1">
      <c r="A25" s="14">
        <v>22</v>
      </c>
      <c r="B25" s="41"/>
      <c r="C25" s="41" t="s">
        <v>57</v>
      </c>
      <c r="D25" s="41"/>
      <c r="E25" s="41"/>
      <c r="F25" s="51" t="s">
        <v>83</v>
      </c>
      <c r="G25" s="26">
        <f>I25-H25</f>
        <v>37725</v>
      </c>
      <c r="H25" s="40">
        <v>7</v>
      </c>
      <c r="I25" s="25">
        <f>G26-1</f>
        <v>37732</v>
      </c>
      <c r="J25" s="25"/>
      <c r="K25" s="44"/>
      <c r="L25" s="44"/>
      <c r="O25" s="44"/>
      <c r="P25" s="44"/>
      <c r="Q25" s="44"/>
      <c r="R25" s="44"/>
      <c r="S25" s="44"/>
      <c r="T25" s="44"/>
      <c r="U25" s="44"/>
      <c r="V25" s="44"/>
      <c r="W25" s="44"/>
      <c r="X25" s="44"/>
      <c r="Y25" s="56"/>
      <c r="Z25" s="44"/>
      <c r="AB25" s="44"/>
      <c r="AC25" s="44"/>
      <c r="AD25" s="44"/>
      <c r="AE25" s="44"/>
      <c r="AF25" s="44"/>
    </row>
    <row r="26" spans="1:32" s="32" customFormat="1" ht="13.5" customHeight="1">
      <c r="A26" s="14">
        <v>17</v>
      </c>
      <c r="B26" s="42"/>
      <c r="C26" s="41" t="s">
        <v>68</v>
      </c>
      <c r="D26" s="41"/>
      <c r="E26" s="42"/>
      <c r="F26" s="51" t="s">
        <v>76</v>
      </c>
      <c r="G26" s="26">
        <f>I26-H26</f>
        <v>37733</v>
      </c>
      <c r="H26" s="43">
        <v>7</v>
      </c>
      <c r="I26" s="25">
        <f>G20-1</f>
        <v>37740</v>
      </c>
      <c r="J26" s="25"/>
      <c r="K26" s="44"/>
      <c r="L26" s="44"/>
      <c r="O26" s="44"/>
      <c r="P26" s="44"/>
      <c r="Q26" s="44"/>
      <c r="R26" s="44"/>
      <c r="S26" s="35"/>
      <c r="T26" s="44"/>
      <c r="U26" s="44"/>
      <c r="V26" s="44"/>
      <c r="W26" s="44"/>
      <c r="X26" s="44"/>
      <c r="Y26" s="44"/>
      <c r="Z26" s="56"/>
      <c r="AB26" s="44"/>
      <c r="AC26" s="44"/>
      <c r="AD26" s="44"/>
      <c r="AE26" s="44"/>
      <c r="AF26" s="44"/>
    </row>
    <row r="27" spans="1:32" s="32" customFormat="1" ht="13.5" customHeight="1">
      <c r="A27" s="14">
        <v>24</v>
      </c>
      <c r="B27" s="42" t="s">
        <v>84</v>
      </c>
      <c r="C27" s="41"/>
      <c r="D27" s="41"/>
      <c r="E27" s="41"/>
      <c r="F27" s="51"/>
      <c r="G27" s="26"/>
      <c r="H27" s="43"/>
      <c r="I27" s="26"/>
      <c r="J27" s="26"/>
      <c r="K27" s="44"/>
      <c r="L27" s="44"/>
      <c r="O27" s="44"/>
      <c r="P27" s="44"/>
      <c r="Q27" s="44"/>
      <c r="R27" s="44"/>
      <c r="S27" s="44"/>
      <c r="T27" s="44"/>
      <c r="U27" s="44"/>
      <c r="V27" s="44"/>
      <c r="W27" s="44"/>
      <c r="X27" s="44"/>
      <c r="Y27" s="44"/>
      <c r="Z27" s="44"/>
      <c r="AA27" s="44"/>
      <c r="AB27" s="44"/>
      <c r="AC27" s="44"/>
      <c r="AD27" s="44"/>
      <c r="AE27" s="44"/>
      <c r="AF27" s="44"/>
    </row>
    <row r="28" spans="1:32" s="32" customFormat="1" ht="13.5" customHeight="1">
      <c r="A28" s="14">
        <v>25</v>
      </c>
      <c r="B28" s="42"/>
      <c r="C28" s="41" t="s">
        <v>50</v>
      </c>
      <c r="D28" s="41"/>
      <c r="E28" s="41"/>
      <c r="F28" s="51" t="s">
        <v>78</v>
      </c>
      <c r="G28" s="26">
        <f>G16</f>
        <v>37623</v>
      </c>
      <c r="H28" s="43">
        <v>1</v>
      </c>
      <c r="I28" s="25">
        <f>G28+H28</f>
        <v>37624</v>
      </c>
      <c r="J28" s="26"/>
      <c r="K28" s="56"/>
      <c r="L28" s="44"/>
      <c r="M28" s="44"/>
      <c r="O28" s="44"/>
      <c r="P28" s="44"/>
      <c r="Q28" s="44"/>
      <c r="R28" s="44"/>
      <c r="S28" s="44"/>
      <c r="T28" s="44"/>
      <c r="U28" s="44"/>
      <c r="V28" s="44"/>
      <c r="W28" s="44"/>
      <c r="X28" s="44"/>
      <c r="Y28" s="44"/>
      <c r="Z28" s="44"/>
      <c r="AA28" s="44"/>
      <c r="AB28" s="44"/>
      <c r="AC28" s="44"/>
      <c r="AD28" s="44"/>
      <c r="AE28" s="44"/>
      <c r="AF28" s="44"/>
    </row>
    <row r="29" spans="1:32" s="32" customFormat="1" ht="13.5" customHeight="1">
      <c r="A29" s="14">
        <v>26</v>
      </c>
      <c r="B29" s="41"/>
      <c r="C29" s="38" t="s">
        <v>51</v>
      </c>
      <c r="D29" s="41"/>
      <c r="E29" s="41"/>
      <c r="F29" s="51"/>
      <c r="G29" s="26">
        <f>I29-H29</f>
        <v>37695</v>
      </c>
      <c r="H29" s="43">
        <v>14</v>
      </c>
      <c r="I29" s="25">
        <f>G31-1</f>
        <v>37709</v>
      </c>
      <c r="J29" s="25"/>
      <c r="K29" s="44"/>
      <c r="L29" s="44"/>
      <c r="O29" s="44"/>
      <c r="P29" s="44"/>
      <c r="Q29" s="44"/>
      <c r="R29" s="44"/>
      <c r="S29" s="44"/>
      <c r="T29" s="44"/>
      <c r="U29" s="56"/>
      <c r="V29" s="56"/>
      <c r="W29" s="44"/>
      <c r="X29" s="44"/>
      <c r="Y29" s="44"/>
      <c r="Z29" s="44"/>
      <c r="AA29" s="44"/>
      <c r="AB29" s="44"/>
      <c r="AC29" s="44"/>
      <c r="AD29" s="44"/>
      <c r="AE29" s="44"/>
      <c r="AF29" s="44"/>
    </row>
    <row r="30" spans="1:22" s="32" customFormat="1" ht="13.5" customHeight="1">
      <c r="A30" s="14">
        <v>27</v>
      </c>
      <c r="B30" s="41"/>
      <c r="C30" s="41" t="s">
        <v>69</v>
      </c>
      <c r="D30" s="15"/>
      <c r="E30" s="41"/>
      <c r="F30" s="51" t="s">
        <v>80</v>
      </c>
      <c r="G30" s="26">
        <f>I30-H30</f>
        <v>37697</v>
      </c>
      <c r="H30" s="43">
        <v>14</v>
      </c>
      <c r="I30" s="25">
        <f>G32-30</f>
        <v>37711</v>
      </c>
      <c r="J30" s="25"/>
      <c r="K30" s="44"/>
      <c r="L30" s="44"/>
      <c r="U30" s="56"/>
      <c r="V30" s="56"/>
    </row>
    <row r="31" spans="1:26" ht="13.5" customHeight="1">
      <c r="A31" s="14">
        <v>28</v>
      </c>
      <c r="C31" s="41" t="s">
        <v>52</v>
      </c>
      <c r="G31" s="26">
        <f>I31-H31</f>
        <v>37710</v>
      </c>
      <c r="H31" s="43">
        <v>30</v>
      </c>
      <c r="I31" s="25">
        <f>G32-1</f>
        <v>37740</v>
      </c>
      <c r="J31" s="25"/>
      <c r="W31" s="55"/>
      <c r="X31" s="55"/>
      <c r="Y31" s="55"/>
      <c r="Z31" s="55"/>
    </row>
    <row r="32" spans="1:27" s="32" customFormat="1" ht="12.75">
      <c r="A32" s="14">
        <v>23</v>
      </c>
      <c r="B32" s="41"/>
      <c r="C32" s="41" t="s">
        <v>71</v>
      </c>
      <c r="D32" s="41"/>
      <c r="E32" s="41"/>
      <c r="F32" s="51" t="s">
        <v>85</v>
      </c>
      <c r="G32" s="26">
        <f>I32-H32</f>
        <v>37741</v>
      </c>
      <c r="H32" s="40">
        <v>7</v>
      </c>
      <c r="I32" s="25">
        <f>G35-1</f>
        <v>37748</v>
      </c>
      <c r="J32" s="25"/>
      <c r="K32" s="44"/>
      <c r="L32" s="44"/>
      <c r="AA32" s="56"/>
    </row>
    <row r="33" spans="1:10" ht="13.5" customHeight="1">
      <c r="A33" s="14">
        <v>29</v>
      </c>
      <c r="B33" s="13" t="s">
        <v>58</v>
      </c>
      <c r="C33" s="14"/>
      <c r="D33" s="14"/>
      <c r="G33" s="26"/>
      <c r="H33" s="43"/>
      <c r="I33" s="25"/>
      <c r="J33" s="25"/>
    </row>
    <row r="34" spans="1:27" ht="13.5" customHeight="1">
      <c r="A34" s="14">
        <v>30</v>
      </c>
      <c r="C34" s="15" t="s">
        <v>67</v>
      </c>
      <c r="F34" s="48" t="s">
        <v>86</v>
      </c>
      <c r="G34" s="26">
        <f>I34-H34</f>
        <v>37741</v>
      </c>
      <c r="H34" s="40">
        <v>7</v>
      </c>
      <c r="I34" s="25">
        <f>G35-1</f>
        <v>37748</v>
      </c>
      <c r="J34" s="25"/>
      <c r="AA34" s="55"/>
    </row>
    <row r="35" spans="1:28" ht="13.5" customHeight="1">
      <c r="A35" s="14">
        <v>31</v>
      </c>
      <c r="C35" s="15" t="s">
        <v>59</v>
      </c>
      <c r="F35" s="48" t="s">
        <v>72</v>
      </c>
      <c r="G35" s="26">
        <f>I35-H35</f>
        <v>37749</v>
      </c>
      <c r="H35" s="43">
        <v>1</v>
      </c>
      <c r="I35" s="25">
        <f>G36-1</f>
        <v>37750</v>
      </c>
      <c r="J35" s="25"/>
      <c r="AB35" s="55"/>
    </row>
    <row r="36" spans="1:30" ht="13.5" customHeight="1">
      <c r="A36" s="14">
        <v>32</v>
      </c>
      <c r="C36" s="15" t="s">
        <v>60</v>
      </c>
      <c r="F36" s="48" t="s">
        <v>73</v>
      </c>
      <c r="G36" s="26">
        <f>I36-H36</f>
        <v>37751</v>
      </c>
      <c r="H36" s="43">
        <v>7</v>
      </c>
      <c r="I36" s="25">
        <f>G37</f>
        <v>37758</v>
      </c>
      <c r="J36" s="25"/>
      <c r="AB36" s="55"/>
      <c r="AC36" s="45"/>
      <c r="AD36" s="45"/>
    </row>
    <row r="37" spans="1:30" ht="13.5" customHeight="1">
      <c r="A37" s="14">
        <v>33</v>
      </c>
      <c r="C37" s="15" t="s">
        <v>61</v>
      </c>
      <c r="F37" s="48" t="s">
        <v>74</v>
      </c>
      <c r="G37" s="26">
        <f>I37-H37</f>
        <v>37758</v>
      </c>
      <c r="H37" s="43">
        <v>14</v>
      </c>
      <c r="I37" s="25">
        <f>G38-1</f>
        <v>37772</v>
      </c>
      <c r="J37" s="25"/>
      <c r="AC37" s="55"/>
      <c r="AD37" s="55"/>
    </row>
    <row r="38" spans="1:31" ht="13.5" customHeight="1">
      <c r="A38" s="14">
        <v>34</v>
      </c>
      <c r="C38" s="15" t="s">
        <v>62</v>
      </c>
      <c r="F38" s="48" t="s">
        <v>75</v>
      </c>
      <c r="G38" s="57">
        <v>37773</v>
      </c>
      <c r="H38" s="43">
        <v>7</v>
      </c>
      <c r="I38" s="25">
        <f>G38+H38</f>
        <v>37780</v>
      </c>
      <c r="J38" s="25"/>
      <c r="AE38" s="55"/>
    </row>
    <row r="41" spans="1:2" ht="13.5" customHeight="1">
      <c r="A41" s="88" t="s">
        <v>159</v>
      </c>
      <c r="B41" s="15"/>
    </row>
    <row r="42" spans="1:2" ht="13.5" customHeight="1">
      <c r="A42" s="88" t="s">
        <v>154</v>
      </c>
      <c r="B42" s="15"/>
    </row>
    <row r="43" spans="1:2" ht="13.5" customHeight="1">
      <c r="A43" s="88" t="s">
        <v>155</v>
      </c>
      <c r="B43" s="15"/>
    </row>
    <row r="44" spans="1:2" ht="13.5" customHeight="1">
      <c r="A44" s="88" t="s">
        <v>156</v>
      </c>
      <c r="B44" s="15"/>
    </row>
    <row r="45" spans="1:2" ht="13.5" customHeight="1">
      <c r="A45" s="88" t="s">
        <v>160</v>
      </c>
      <c r="B45" s="15"/>
    </row>
    <row r="46" spans="1:2" ht="13.5" customHeight="1">
      <c r="A46" s="88" t="s">
        <v>161</v>
      </c>
      <c r="B46" s="15"/>
    </row>
    <row r="47" spans="1:5" ht="13.5" customHeight="1">
      <c r="A47" s="88"/>
      <c r="B47" s="15"/>
      <c r="D47" s="89" t="s">
        <v>157</v>
      </c>
      <c r="E47" s="14"/>
    </row>
    <row r="48" spans="1:10" ht="13.5" customHeight="1">
      <c r="A48" s="89" t="s">
        <v>158</v>
      </c>
      <c r="B48" s="15"/>
      <c r="G48" s="26"/>
      <c r="H48" s="30"/>
      <c r="I48" s="27"/>
      <c r="J48" s="27"/>
    </row>
    <row r="49" spans="1:10" ht="13.5" customHeight="1">
      <c r="A49" s="89"/>
      <c r="B49" s="15"/>
      <c r="E49" s="14"/>
      <c r="F49" s="52"/>
      <c r="G49" s="26"/>
      <c r="H49" s="30"/>
      <c r="I49" s="27"/>
      <c r="J49" s="27"/>
    </row>
    <row r="50" spans="1:10" ht="13.5" customHeight="1">
      <c r="A50" s="89"/>
      <c r="B50" s="15"/>
      <c r="E50" s="14"/>
      <c r="F50" s="52"/>
      <c r="G50" s="26"/>
      <c r="H50" s="30"/>
      <c r="I50" s="27"/>
      <c r="J50" s="27"/>
    </row>
    <row r="52" ht="13.5" customHeight="1">
      <c r="B52" s="36" t="s">
        <v>88</v>
      </c>
    </row>
    <row r="53" ht="13.5" customHeight="1">
      <c r="B53" s="36"/>
    </row>
    <row r="54" ht="13.5" customHeight="1">
      <c r="B54" s="36"/>
    </row>
  </sheetData>
  <sheetProtection/>
  <printOptions/>
  <pageMargins left="0.5" right="0.25" top="0.62" bottom="1" header="0.25" footer="0.5"/>
  <pageSetup horizontalDpi="600" verticalDpi="600" orientation="landscape" scale="73" r:id="rId1"/>
  <headerFooter alignWithMargins="0">
    <oddFooter>&amp;LCopyright 2003 CompassPoint Nonprofit Services</oddFooter>
  </headerFooter>
</worksheet>
</file>

<file path=xl/worksheets/sheet2.xml><?xml version="1.0" encoding="utf-8"?>
<worksheet xmlns="http://schemas.openxmlformats.org/spreadsheetml/2006/main" xmlns:r="http://schemas.openxmlformats.org/officeDocument/2006/relationships">
  <sheetPr codeName="Sheet4"/>
  <dimension ref="A1:E32"/>
  <sheetViews>
    <sheetView zoomScalePageLayoutView="0" workbookViewId="0" topLeftCell="A1">
      <selection activeCell="A6" sqref="A6"/>
    </sheetView>
  </sheetViews>
  <sheetFormatPr defaultColWidth="8.77734375" defaultRowHeight="15"/>
  <cols>
    <col min="1" max="1" width="35.6640625" style="74" customWidth="1"/>
    <col min="2" max="2" width="10.99609375" style="79" bestFit="1" customWidth="1"/>
    <col min="3" max="3" width="10.3359375" style="80" bestFit="1" customWidth="1"/>
    <col min="4" max="4" width="8.77734375" style="81" bestFit="1" customWidth="1"/>
    <col min="5" max="5" width="30.5546875" style="74" customWidth="1"/>
    <col min="6" max="16384" width="8.77734375" style="74" customWidth="1"/>
  </cols>
  <sheetData>
    <row r="1" spans="1:5" s="73" customFormat="1" ht="15">
      <c r="A1" s="73" t="s">
        <v>125</v>
      </c>
      <c r="B1" s="76" t="s">
        <v>136</v>
      </c>
      <c r="C1" s="77" t="s">
        <v>137</v>
      </c>
      <c r="D1" s="78" t="s">
        <v>89</v>
      </c>
      <c r="E1" s="73" t="s">
        <v>90</v>
      </c>
    </row>
    <row r="3" spans="1:3" ht="15">
      <c r="A3" s="73" t="s">
        <v>44</v>
      </c>
      <c r="B3" s="76"/>
      <c r="C3" s="77"/>
    </row>
    <row r="4" spans="1:5" ht="14.25">
      <c r="A4" s="74" t="s">
        <v>144</v>
      </c>
      <c r="B4" s="79">
        <v>0.05</v>
      </c>
      <c r="C4" s="80">
        <v>500</v>
      </c>
      <c r="D4" s="81">
        <f>B4*C4</f>
        <v>25</v>
      </c>
      <c r="E4" s="74" t="s">
        <v>153</v>
      </c>
    </row>
    <row r="5" spans="1:5" ht="14.25">
      <c r="A5" s="74" t="s">
        <v>145</v>
      </c>
      <c r="B5" s="79">
        <v>0.05</v>
      </c>
      <c r="C5" s="80">
        <v>200</v>
      </c>
      <c r="D5" s="81">
        <f>B5*C5</f>
        <v>10</v>
      </c>
      <c r="E5" s="74" t="s">
        <v>152</v>
      </c>
    </row>
    <row r="6" spans="1:4" ht="14.25">
      <c r="A6" s="74" t="s">
        <v>127</v>
      </c>
      <c r="B6" s="79">
        <v>0.75</v>
      </c>
      <c r="C6" s="80">
        <v>140</v>
      </c>
      <c r="D6" s="81">
        <f>B6*C6</f>
        <v>105</v>
      </c>
    </row>
    <row r="7" spans="1:4" ht="14.25">
      <c r="A7" s="74" t="s">
        <v>138</v>
      </c>
      <c r="B7" s="79">
        <v>17.3</v>
      </c>
      <c r="C7" s="80">
        <v>20</v>
      </c>
      <c r="D7" s="81">
        <f>B7*C7</f>
        <v>346</v>
      </c>
    </row>
    <row r="9" spans="1:3" ht="15">
      <c r="A9" s="73" t="s">
        <v>129</v>
      </c>
      <c r="B9" s="76"/>
      <c r="C9" s="77"/>
    </row>
    <row r="10" spans="1:4" ht="14.25">
      <c r="A10" s="74" t="s">
        <v>128</v>
      </c>
      <c r="B10" s="79">
        <v>17.3</v>
      </c>
      <c r="C10" s="80">
        <v>50</v>
      </c>
      <c r="D10" s="81">
        <f>B10*C10</f>
        <v>865</v>
      </c>
    </row>
    <row r="12" spans="1:3" ht="15">
      <c r="A12" s="73" t="s">
        <v>49</v>
      </c>
      <c r="B12" s="76"/>
      <c r="C12" s="77"/>
    </row>
    <row r="13" spans="1:5" ht="14.25">
      <c r="A13" s="74" t="s">
        <v>126</v>
      </c>
      <c r="B13" s="79">
        <v>0.05</v>
      </c>
      <c r="C13" s="80">
        <f>25*30</f>
        <v>750</v>
      </c>
      <c r="D13" s="81">
        <f>B13*C13</f>
        <v>37.5</v>
      </c>
      <c r="E13" s="74" t="s">
        <v>139</v>
      </c>
    </row>
    <row r="14" spans="1:5" ht="14.25">
      <c r="A14" s="74" t="s">
        <v>130</v>
      </c>
      <c r="B14" s="79">
        <v>10</v>
      </c>
      <c r="C14" s="80">
        <v>100</v>
      </c>
      <c r="D14" s="81">
        <f>B14*C14</f>
        <v>1000</v>
      </c>
      <c r="E14" s="74" t="s">
        <v>140</v>
      </c>
    </row>
    <row r="15" spans="1:5" ht="14.25">
      <c r="A15" s="74" t="s">
        <v>131</v>
      </c>
      <c r="B15" s="79">
        <v>100</v>
      </c>
      <c r="C15" s="80">
        <v>4</v>
      </c>
      <c r="D15" s="81">
        <f>B15*C15</f>
        <v>400</v>
      </c>
      <c r="E15" s="74" t="s">
        <v>141</v>
      </c>
    </row>
    <row r="16" spans="1:4" ht="14.25">
      <c r="A16" s="74" t="s">
        <v>142</v>
      </c>
      <c r="B16" s="79">
        <v>17.3</v>
      </c>
      <c r="C16" s="80">
        <v>60</v>
      </c>
      <c r="D16" s="81">
        <f>B16*C16</f>
        <v>1038</v>
      </c>
    </row>
    <row r="17" spans="1:4" ht="14.25">
      <c r="A17" s="74" t="s">
        <v>143</v>
      </c>
      <c r="B17" s="79">
        <v>28.85</v>
      </c>
      <c r="C17" s="80">
        <v>16</v>
      </c>
      <c r="D17" s="81">
        <f>B17*C17</f>
        <v>461.6</v>
      </c>
    </row>
    <row r="19" spans="1:3" ht="15">
      <c r="A19" s="73" t="s">
        <v>53</v>
      </c>
      <c r="B19" s="76"/>
      <c r="C19" s="77"/>
    </row>
    <row r="20" spans="1:5" ht="14.25">
      <c r="A20" s="74" t="s">
        <v>144</v>
      </c>
      <c r="B20" s="79">
        <v>0.05</v>
      </c>
      <c r="C20" s="80">
        <f>10</f>
        <v>10</v>
      </c>
      <c r="D20" s="81">
        <f>B20*C20</f>
        <v>0.5</v>
      </c>
      <c r="E20" s="74" t="s">
        <v>146</v>
      </c>
    </row>
    <row r="21" spans="1:5" ht="14.25">
      <c r="A21" s="74" t="s">
        <v>145</v>
      </c>
      <c r="B21" s="79">
        <v>0.05</v>
      </c>
      <c r="C21" s="80">
        <f>30*10</f>
        <v>300</v>
      </c>
      <c r="D21" s="81">
        <f>B21*C21</f>
        <v>15</v>
      </c>
      <c r="E21" s="74" t="s">
        <v>147</v>
      </c>
    </row>
    <row r="22" spans="1:5" ht="14.25">
      <c r="A22" s="74" t="s">
        <v>149</v>
      </c>
      <c r="B22" s="79">
        <v>0.34</v>
      </c>
      <c r="C22" s="80">
        <v>10</v>
      </c>
      <c r="D22" s="81">
        <f>B22*C22</f>
        <v>3.4000000000000004</v>
      </c>
      <c r="E22" s="74" t="s">
        <v>151</v>
      </c>
    </row>
    <row r="23" spans="1:5" ht="14.25">
      <c r="A23" s="74" t="s">
        <v>148</v>
      </c>
      <c r="B23" s="79">
        <v>0.75</v>
      </c>
      <c r="C23" s="80">
        <v>30</v>
      </c>
      <c r="D23" s="81">
        <f>B23*C23</f>
        <v>22.5</v>
      </c>
      <c r="E23" s="74" t="s">
        <v>150</v>
      </c>
    </row>
    <row r="24" spans="1:4" ht="14.25">
      <c r="A24" s="74" t="s">
        <v>128</v>
      </c>
      <c r="B24" s="79">
        <v>17.3</v>
      </c>
      <c r="C24" s="80">
        <v>10</v>
      </c>
      <c r="D24" s="81">
        <f>B24*C24</f>
        <v>173</v>
      </c>
    </row>
    <row r="26" spans="1:3" ht="15">
      <c r="A26" s="73" t="s">
        <v>129</v>
      </c>
      <c r="B26" s="76"/>
      <c r="C26" s="77"/>
    </row>
    <row r="27" spans="1:5" ht="14.25">
      <c r="A27" s="74" t="s">
        <v>132</v>
      </c>
      <c r="B27" s="79">
        <v>20</v>
      </c>
      <c r="C27" s="80">
        <v>20</v>
      </c>
      <c r="D27" s="81">
        <v>400</v>
      </c>
      <c r="E27" s="74" t="s">
        <v>133</v>
      </c>
    </row>
    <row r="28" spans="1:4" ht="14.25">
      <c r="A28" s="74" t="s">
        <v>128</v>
      </c>
      <c r="B28" s="79">
        <v>17.3</v>
      </c>
      <c r="C28" s="80">
        <v>100</v>
      </c>
      <c r="D28" s="81">
        <v>400</v>
      </c>
    </row>
    <row r="30" spans="1:4" ht="15">
      <c r="A30" s="75" t="s">
        <v>135</v>
      </c>
      <c r="B30" s="76"/>
      <c r="C30" s="77"/>
      <c r="D30" s="78">
        <f>SUM(D4:D28)</f>
        <v>5302.5</v>
      </c>
    </row>
    <row r="32" spans="1:3" ht="14.25">
      <c r="A32" s="82" t="s">
        <v>134</v>
      </c>
      <c r="B32" s="83"/>
      <c r="C32" s="84"/>
    </row>
  </sheetData>
  <sheetProtection/>
  <printOptions/>
  <pageMargins left="0.75" right="0.75" top="1" bottom="1" header="0.5" footer="0.5"/>
  <pageSetup horizontalDpi="300" verticalDpi="300" orientation="landscape" scale="91" r:id="rId1"/>
  <headerFooter alignWithMargins="0">
    <oddHeader>&amp;CProject Budget</oddHeader>
    <oddFooter>&amp;LCopyright 2003 CompassPoint Nonprofit Services</oddFooter>
  </headerFooter>
</worksheet>
</file>

<file path=xl/worksheets/sheet3.xml><?xml version="1.0" encoding="utf-8"?>
<worksheet xmlns="http://schemas.openxmlformats.org/spreadsheetml/2006/main" xmlns:r="http://schemas.openxmlformats.org/officeDocument/2006/relationships">
  <sheetPr codeName="Sheet3"/>
  <dimension ref="A1:E85"/>
  <sheetViews>
    <sheetView view="pageBreakPreview" zoomScale="60" zoomScalePageLayoutView="0" workbookViewId="0" topLeftCell="A1">
      <selection activeCell="A4" sqref="A4"/>
    </sheetView>
  </sheetViews>
  <sheetFormatPr defaultColWidth="8.88671875" defaultRowHeight="15"/>
  <cols>
    <col min="1" max="1" width="4.4453125" style="5" customWidth="1"/>
    <col min="2" max="2" width="7.21484375" style="6" bestFit="1" customWidth="1"/>
    <col min="3" max="3" width="31.77734375" style="7" customWidth="1"/>
    <col min="4" max="4" width="33.5546875" style="7" customWidth="1"/>
    <col min="5" max="5" width="34.6640625" style="7" customWidth="1"/>
    <col min="6" max="16384" width="8.88671875" style="4" customWidth="1"/>
  </cols>
  <sheetData>
    <row r="1" spans="1:5" ht="16.5" customHeight="1">
      <c r="A1" s="1" t="s">
        <v>34</v>
      </c>
      <c r="B1" s="2" t="s">
        <v>30</v>
      </c>
      <c r="C1" s="3" t="s">
        <v>31</v>
      </c>
      <c r="D1" s="3" t="s">
        <v>32</v>
      </c>
      <c r="E1" s="3" t="s">
        <v>33</v>
      </c>
    </row>
    <row r="2" ht="12.75">
      <c r="A2" s="5">
        <v>1</v>
      </c>
    </row>
    <row r="3" ht="12.75">
      <c r="A3" s="5">
        <v>2</v>
      </c>
    </row>
    <row r="4" ht="12.75">
      <c r="A4" s="5">
        <v>3</v>
      </c>
    </row>
    <row r="5" ht="12.75">
      <c r="A5" s="5">
        <v>4</v>
      </c>
    </row>
    <row r="6" ht="12.75">
      <c r="A6" s="5">
        <v>4</v>
      </c>
    </row>
    <row r="7" ht="12.75">
      <c r="A7" s="5">
        <v>5</v>
      </c>
    </row>
    <row r="8" ht="12.75">
      <c r="A8" s="5">
        <v>6</v>
      </c>
    </row>
    <row r="9" ht="12.75">
      <c r="A9" s="5">
        <v>7</v>
      </c>
    </row>
    <row r="10" ht="12.75">
      <c r="A10" s="5">
        <v>8</v>
      </c>
    </row>
    <row r="11" ht="12.75">
      <c r="A11" s="5">
        <v>9</v>
      </c>
    </row>
    <row r="81" ht="12.75">
      <c r="C81" s="4"/>
    </row>
    <row r="83" ht="12.75">
      <c r="C83" s="4"/>
    </row>
    <row r="84" ht="12.75">
      <c r="C84" s="4"/>
    </row>
    <row r="85" ht="12.75">
      <c r="C85" s="4"/>
    </row>
  </sheetData>
  <sheetProtection/>
  <printOptions/>
  <pageMargins left="0.25" right="0.25" top="1" bottom="1" header="0.5" footer="0.5"/>
  <pageSetup horizontalDpi="300" verticalDpi="300" orientation="landscape" r:id="rId1"/>
  <headerFooter alignWithMargins="0">
    <oddHeader>&amp;C&amp;"Arial,Bold"&amp;20Issue List</oddHeader>
    <oddFooter>&amp;LCopyright 2003 Compasspoint Nonprofit Services
</oddFooter>
  </headerFooter>
</worksheet>
</file>

<file path=xl/worksheets/sheet4.xml><?xml version="1.0" encoding="utf-8"?>
<worksheet xmlns="http://schemas.openxmlformats.org/spreadsheetml/2006/main" xmlns:r="http://schemas.openxmlformats.org/officeDocument/2006/relationships">
  <sheetPr codeName="Sheet51"/>
  <dimension ref="A1:E19"/>
  <sheetViews>
    <sheetView tabSelected="1" zoomScalePageLayoutView="0" workbookViewId="0" topLeftCell="A1">
      <selection activeCell="A1" sqref="A1:E19"/>
    </sheetView>
  </sheetViews>
  <sheetFormatPr defaultColWidth="8.88671875" defaultRowHeight="15"/>
  <cols>
    <col min="1" max="1" width="31.10546875" style="64" customWidth="1"/>
    <col min="2" max="2" width="10.6640625" style="66" customWidth="1"/>
    <col min="3" max="3" width="10.77734375" style="66" customWidth="1"/>
    <col min="4" max="4" width="10.10546875" style="66" customWidth="1"/>
    <col min="5" max="5" width="10.4453125" style="66" customWidth="1"/>
    <col min="6" max="16384" width="8.88671875" style="64" customWidth="1"/>
  </cols>
  <sheetData>
    <row r="1" spans="1:5" s="62" customFormat="1" ht="14.25">
      <c r="A1" s="62" t="s">
        <v>101</v>
      </c>
      <c r="B1" s="67" t="s">
        <v>103</v>
      </c>
      <c r="D1" s="65"/>
      <c r="E1" s="65"/>
    </row>
    <row r="2" spans="1:5" s="62" customFormat="1" ht="14.25">
      <c r="A2" s="62" t="s">
        <v>102</v>
      </c>
      <c r="B2" s="67" t="s">
        <v>104</v>
      </c>
      <c r="D2" s="65"/>
      <c r="E2" s="65"/>
    </row>
    <row r="3" spans="2:5" s="62" customFormat="1" ht="14.25">
      <c r="B3" s="65"/>
      <c r="C3" s="65"/>
      <c r="D3" s="65"/>
      <c r="E3" s="65"/>
    </row>
    <row r="4" spans="2:5" s="62" customFormat="1" ht="14.25">
      <c r="B4" s="65"/>
      <c r="C4" s="65"/>
      <c r="D4" s="65"/>
      <c r="E4" s="65"/>
    </row>
    <row r="5" spans="1:5" s="63" customFormat="1" ht="30">
      <c r="A5" s="68" t="s">
        <v>124</v>
      </c>
      <c r="B5" s="69" t="s">
        <v>97</v>
      </c>
      <c r="C5" s="69" t="s">
        <v>98</v>
      </c>
      <c r="D5" s="69" t="s">
        <v>99</v>
      </c>
      <c r="E5" s="69" t="s">
        <v>100</v>
      </c>
    </row>
    <row r="6" spans="1:5" ht="15">
      <c r="A6" s="68" t="s">
        <v>105</v>
      </c>
      <c r="B6" s="71"/>
      <c r="C6" s="71"/>
      <c r="D6" s="71"/>
      <c r="E6" s="71"/>
    </row>
    <row r="7" spans="1:5" ht="28.5">
      <c r="A7" s="70" t="s">
        <v>106</v>
      </c>
      <c r="B7" s="71"/>
      <c r="C7" s="71" t="s">
        <v>107</v>
      </c>
      <c r="D7" s="71"/>
      <c r="E7" s="71" t="s">
        <v>108</v>
      </c>
    </row>
    <row r="8" spans="1:5" ht="42.75">
      <c r="A8" s="70" t="s">
        <v>109</v>
      </c>
      <c r="B8" s="71" t="s">
        <v>110</v>
      </c>
      <c r="C8" s="71" t="s">
        <v>111</v>
      </c>
      <c r="D8" s="71" t="s">
        <v>107</v>
      </c>
      <c r="E8" s="71" t="s">
        <v>108</v>
      </c>
    </row>
    <row r="9" spans="1:5" ht="28.5">
      <c r="A9" s="70" t="s">
        <v>112</v>
      </c>
      <c r="B9" s="71"/>
      <c r="C9" s="71"/>
      <c r="D9" s="71" t="s">
        <v>107</v>
      </c>
      <c r="E9" s="71"/>
    </row>
    <row r="10" spans="1:5" ht="14.25">
      <c r="A10" s="70" t="s">
        <v>113</v>
      </c>
      <c r="B10" s="71" t="s">
        <v>114</v>
      </c>
      <c r="C10" s="71" t="s">
        <v>108</v>
      </c>
      <c r="D10" s="71" t="s">
        <v>107</v>
      </c>
      <c r="E10" s="71"/>
    </row>
    <row r="11" spans="1:5" ht="28.5">
      <c r="A11" s="70" t="s">
        <v>115</v>
      </c>
      <c r="B11" s="71"/>
      <c r="C11" s="71" t="s">
        <v>107</v>
      </c>
      <c r="D11" s="71"/>
      <c r="E11" s="71"/>
    </row>
    <row r="12" spans="1:5" ht="15">
      <c r="A12" s="68" t="s">
        <v>116</v>
      </c>
      <c r="B12" s="71"/>
      <c r="C12" s="71"/>
      <c r="D12" s="71"/>
      <c r="E12" s="71"/>
    </row>
    <row r="13" spans="1:5" ht="28.5">
      <c r="A13" s="70" t="s">
        <v>117</v>
      </c>
      <c r="B13" s="71"/>
      <c r="C13" s="71" t="s">
        <v>107</v>
      </c>
      <c r="D13" s="71"/>
      <c r="E13" s="71"/>
    </row>
    <row r="14" spans="1:5" ht="28.5">
      <c r="A14" s="70" t="s">
        <v>118</v>
      </c>
      <c r="B14" s="71"/>
      <c r="C14" s="71" t="s">
        <v>107</v>
      </c>
      <c r="D14" s="71"/>
      <c r="E14" s="71"/>
    </row>
    <row r="15" spans="1:5" ht="28.5">
      <c r="A15" s="70" t="s">
        <v>119</v>
      </c>
      <c r="B15" s="71"/>
      <c r="C15" s="71" t="s">
        <v>107</v>
      </c>
      <c r="D15" s="71" t="s">
        <v>107</v>
      </c>
      <c r="E15" s="71"/>
    </row>
    <row r="16" spans="1:5" ht="28.5">
      <c r="A16" s="70" t="s">
        <v>120</v>
      </c>
      <c r="B16" s="71"/>
      <c r="C16" s="71" t="s">
        <v>107</v>
      </c>
      <c r="D16" s="71"/>
      <c r="E16" s="71"/>
    </row>
    <row r="17" spans="1:5" ht="15">
      <c r="A17" s="68" t="s">
        <v>121</v>
      </c>
      <c r="B17" s="71"/>
      <c r="C17" s="71"/>
      <c r="D17" s="71"/>
      <c r="E17" s="71"/>
    </row>
    <row r="18" spans="1:5" ht="42.75">
      <c r="A18" s="70" t="s">
        <v>122</v>
      </c>
      <c r="B18" s="71"/>
      <c r="C18" s="71" t="s">
        <v>107</v>
      </c>
      <c r="D18" s="71" t="s">
        <v>108</v>
      </c>
      <c r="E18" s="71"/>
    </row>
    <row r="19" spans="1:5" ht="28.5">
      <c r="A19" s="70" t="s">
        <v>123</v>
      </c>
      <c r="B19" s="71" t="s">
        <v>114</v>
      </c>
      <c r="C19" s="71" t="s">
        <v>107</v>
      </c>
      <c r="D19" s="71"/>
      <c r="E19" s="71"/>
    </row>
  </sheetData>
  <sheetProtection/>
  <printOptions/>
  <pageMargins left="0.75" right="0.75" top="1" bottom="1" header="0.5" footer="0.5"/>
  <pageSetup horizontalDpi="300" verticalDpi="300" orientation="portrait" r:id="rId1"/>
  <headerFooter alignWithMargins="0">
    <oddHeader>&amp;CRESPONSIBILITY MATRIX - ROLES
</oddHeader>
    <oddFooter>&amp;LCopyright 2003 CompassPoint Nonprofit Services</oddFooter>
  </headerFooter>
</worksheet>
</file>

<file path=xl/worksheets/sheet5.xml><?xml version="1.0" encoding="utf-8"?>
<worksheet xmlns="http://schemas.openxmlformats.org/spreadsheetml/2006/main" xmlns:r="http://schemas.openxmlformats.org/officeDocument/2006/relationships">
  <sheetPr codeName="Sheet5"/>
  <dimension ref="A1:E8"/>
  <sheetViews>
    <sheetView zoomScalePageLayoutView="0" workbookViewId="0" topLeftCell="A1">
      <selection activeCell="E4" sqref="E4"/>
    </sheetView>
  </sheetViews>
  <sheetFormatPr defaultColWidth="8.88671875" defaultRowHeight="15"/>
  <cols>
    <col min="1" max="1" width="8.21484375" style="8" customWidth="1"/>
    <col min="2" max="2" width="15.21484375" style="8" customWidth="1"/>
    <col min="3" max="3" width="8.88671875" style="8" customWidth="1"/>
    <col min="4" max="4" width="10.4453125" style="8" customWidth="1"/>
    <col min="5" max="5" width="30.88671875" style="8" customWidth="1"/>
    <col min="6" max="16384" width="8.88671875" style="8" customWidth="1"/>
  </cols>
  <sheetData>
    <row r="1" spans="1:5" s="9" customFormat="1" ht="12.75">
      <c r="A1" s="9" t="s">
        <v>2</v>
      </c>
      <c r="B1" s="9" t="s">
        <v>3</v>
      </c>
      <c r="C1" s="9" t="s">
        <v>4</v>
      </c>
      <c r="D1" s="9" t="s">
        <v>5</v>
      </c>
      <c r="E1" s="9" t="s">
        <v>6</v>
      </c>
    </row>
    <row r="2" spans="1:5" ht="60">
      <c r="A2" s="72" t="s">
        <v>7</v>
      </c>
      <c r="B2" s="72" t="s">
        <v>8</v>
      </c>
      <c r="C2" s="72" t="s">
        <v>9</v>
      </c>
      <c r="D2" s="72" t="s">
        <v>10</v>
      </c>
      <c r="E2" s="72" t="s">
        <v>11</v>
      </c>
    </row>
    <row r="3" spans="1:5" ht="60">
      <c r="A3" s="72" t="s">
        <v>12</v>
      </c>
      <c r="B3" s="72" t="s">
        <v>8</v>
      </c>
      <c r="C3" s="72" t="s">
        <v>9</v>
      </c>
      <c r="D3" s="72" t="s">
        <v>10</v>
      </c>
      <c r="E3" s="72" t="s">
        <v>11</v>
      </c>
    </row>
    <row r="4" spans="1:5" ht="45">
      <c r="A4" s="72" t="s">
        <v>13</v>
      </c>
      <c r="B4" s="72" t="s">
        <v>14</v>
      </c>
      <c r="C4" s="72" t="s">
        <v>15</v>
      </c>
      <c r="D4" s="72" t="s">
        <v>16</v>
      </c>
      <c r="E4" s="72" t="s">
        <v>17</v>
      </c>
    </row>
    <row r="5" spans="1:5" ht="45">
      <c r="A5" s="72" t="s">
        <v>18</v>
      </c>
      <c r="B5" s="72" t="s">
        <v>14</v>
      </c>
      <c r="C5" s="72" t="s">
        <v>19</v>
      </c>
      <c r="D5" s="72" t="s">
        <v>16</v>
      </c>
      <c r="E5" s="72" t="s">
        <v>17</v>
      </c>
    </row>
    <row r="6" spans="1:5" ht="45">
      <c r="A6" s="72" t="s">
        <v>20</v>
      </c>
      <c r="B6" s="72" t="s">
        <v>14</v>
      </c>
      <c r="C6" s="72" t="s">
        <v>21</v>
      </c>
      <c r="D6" s="72" t="s">
        <v>22</v>
      </c>
      <c r="E6" s="72" t="s">
        <v>17</v>
      </c>
    </row>
    <row r="7" spans="1:5" ht="45">
      <c r="A7" s="72" t="s">
        <v>12</v>
      </c>
      <c r="B7" s="72" t="s">
        <v>14</v>
      </c>
      <c r="C7" s="72" t="s">
        <v>9</v>
      </c>
      <c r="D7" s="72" t="s">
        <v>23</v>
      </c>
      <c r="E7" s="72" t="s">
        <v>17</v>
      </c>
    </row>
    <row r="8" spans="1:5" ht="45">
      <c r="A8" s="72" t="s">
        <v>24</v>
      </c>
      <c r="B8" s="72" t="s">
        <v>25</v>
      </c>
      <c r="C8" s="72" t="s">
        <v>15</v>
      </c>
      <c r="D8" s="72" t="s">
        <v>26</v>
      </c>
      <c r="E8" s="72" t="s">
        <v>17</v>
      </c>
    </row>
  </sheetData>
  <sheetProtection/>
  <printOptions/>
  <pageMargins left="0.75" right="0.75" top="1" bottom="1" header="0.5" footer="0.5"/>
  <pageSetup horizontalDpi="300" verticalDpi="300" orientation="portrait" r:id="rId1"/>
  <headerFooter alignWithMargins="0">
    <oddHeader>&amp;CRESPONSIBILITY MATRIX FOR CONFERENCE</oddHeader>
    <oddFooter>&amp;LCopyright 2003 CompasPoint Nonprofit Services</oddFooter>
  </headerFooter>
</worksheet>
</file>

<file path=xl/worksheets/sheet6.xml><?xml version="1.0" encoding="utf-8"?>
<worksheet xmlns="http://schemas.openxmlformats.org/spreadsheetml/2006/main" xmlns:r="http://schemas.openxmlformats.org/officeDocument/2006/relationships">
  <sheetPr codeName="Sheet1"/>
  <dimension ref="A1:E6"/>
  <sheetViews>
    <sheetView zoomScalePageLayoutView="0" workbookViewId="0" topLeftCell="A1">
      <selection activeCell="B4" sqref="B4"/>
    </sheetView>
  </sheetViews>
  <sheetFormatPr defaultColWidth="15.5546875" defaultRowHeight="15"/>
  <cols>
    <col min="1" max="1" width="23.4453125" style="58" bestFit="1" customWidth="1"/>
    <col min="2" max="2" width="17.4453125" style="58" customWidth="1"/>
    <col min="3" max="3" width="17.77734375" style="58" customWidth="1"/>
    <col min="4" max="4" width="17.3359375" style="58" customWidth="1"/>
    <col min="5" max="5" width="16.99609375" style="58" customWidth="1"/>
    <col min="6" max="16384" width="15.5546875" style="58" customWidth="1"/>
  </cols>
  <sheetData>
    <row r="1" spans="1:5" s="61" customFormat="1" ht="15.75">
      <c r="A1" s="85" t="s">
        <v>2</v>
      </c>
      <c r="B1" s="85" t="s">
        <v>91</v>
      </c>
      <c r="C1" s="85"/>
      <c r="D1" s="85"/>
      <c r="E1" s="85"/>
    </row>
    <row r="2" spans="1:5" s="60" customFormat="1" ht="38.25">
      <c r="A2" s="86" t="s">
        <v>92</v>
      </c>
      <c r="B2" s="86" t="s">
        <v>93</v>
      </c>
      <c r="C2" s="86" t="s">
        <v>94</v>
      </c>
      <c r="D2" s="86" t="s">
        <v>95</v>
      </c>
      <c r="E2" s="86" t="s">
        <v>96</v>
      </c>
    </row>
    <row r="3" spans="1:5" s="59" customFormat="1" ht="41.25" customHeight="1">
      <c r="A3" s="87"/>
      <c r="B3" s="87"/>
      <c r="C3" s="87"/>
      <c r="D3" s="87"/>
      <c r="E3" s="87"/>
    </row>
    <row r="4" spans="1:5" s="59" customFormat="1" ht="43.5" customHeight="1">
      <c r="A4" s="87"/>
      <c r="B4" s="87"/>
      <c r="C4" s="87"/>
      <c r="D4" s="87"/>
      <c r="E4" s="87"/>
    </row>
    <row r="5" spans="1:5" s="59" customFormat="1" ht="44.25" customHeight="1">
      <c r="A5" s="87"/>
      <c r="B5" s="87"/>
      <c r="C5" s="87"/>
      <c r="D5" s="87"/>
      <c r="E5" s="87"/>
    </row>
    <row r="6" spans="1:5" s="59" customFormat="1" ht="41.25" customHeight="1">
      <c r="A6" s="87"/>
      <c r="B6" s="87"/>
      <c r="C6" s="87"/>
      <c r="D6" s="87"/>
      <c r="E6" s="87"/>
    </row>
    <row r="7" s="59" customFormat="1" ht="12.75"/>
    <row r="8" s="59" customFormat="1" ht="12.75"/>
    <row r="9" s="59" customFormat="1" ht="12.75"/>
    <row r="10" s="59" customFormat="1" ht="12.75"/>
    <row r="11" s="59" customFormat="1" ht="12.75"/>
    <row r="12" s="59" customFormat="1" ht="12.75"/>
    <row r="13" s="59" customFormat="1" ht="12.75"/>
    <row r="14" s="59" customFormat="1" ht="12.75"/>
    <row r="15" s="59" customFormat="1" ht="12.75"/>
    <row r="16" s="59" customFormat="1" ht="12.75"/>
  </sheetData>
  <sheetProtection/>
  <printOptions/>
  <pageMargins left="0.75" right="0.75" top="1" bottom="1" header="0.5" footer="0.5"/>
  <pageSetup horizontalDpi="300" verticalDpi="300" orientation="landscape" r:id="rId1"/>
  <headerFooter alignWithMargins="0">
    <oddHeader>&amp;CGather Information</oddHeader>
    <oddFooter>&amp;LCopyright 2003 CompassPoint Nonprofit Services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Management Tools</dc:title>
  <dc:subject/>
  <dc:creator>Dawn Trygstad Rubin</dc:creator>
  <cp:keywords/>
  <dc:description/>
  <cp:lastModifiedBy>Nelson Layag</cp:lastModifiedBy>
  <cp:lastPrinted>2003-04-08T00:45:38Z</cp:lastPrinted>
  <dcterms:created xsi:type="dcterms:W3CDTF">1999-07-02T04:37:15Z</dcterms:created>
  <dcterms:modified xsi:type="dcterms:W3CDTF">2013-10-01T00:10:15Z</dcterms:modified>
  <cp:category/>
  <cp:version/>
  <cp:contentType/>
  <cp:contentStatus/>
</cp:coreProperties>
</file>